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60" tabRatio="921"/>
  </bookViews>
  <sheets>
    <sheet name="آمار کلی" sheetId="1" r:id="rId1"/>
    <sheet name="اشتهارد گوشتی" sheetId="19" r:id="rId2"/>
    <sheet name="کرج گوشتی" sheetId="3" r:id="rId3"/>
    <sheet name="ساوجبلاغ گوشتی" sheetId="5" r:id="rId4"/>
    <sheet name="گوشتی نظراباد" sheetId="6" r:id="rId5"/>
    <sheet name="گوشتی طالقان" sheetId="7" r:id="rId6"/>
    <sheet name="تفکیک تخم گذار" sheetId="15" r:id="rId7"/>
    <sheet name="پولت" sheetId="21" r:id="rId8"/>
    <sheet name="مادر گوشتی" sheetId="8" r:id="rId9"/>
    <sheet name="مادر تخمگذار" sheetId="9" r:id="rId10"/>
    <sheet name="جوجه کشی" sheetId="11" r:id="rId11"/>
    <sheet name="شترمرغ 1" sheetId="17" r:id="rId12"/>
    <sheet name="بوقلمون" sheetId="10" r:id="rId13"/>
  </sheets>
  <definedNames>
    <definedName name="_xlnm.Print_Area" localSheetId="1">'اشتهارد گوشتی'!$A$1:$F$57</definedName>
    <definedName name="_xlnm.Print_Area" localSheetId="0">'آمار کلی'!$A$1:$N$15</definedName>
    <definedName name="_xlnm.Print_Area" localSheetId="12">بوقلمون!$A$1:$I$10</definedName>
    <definedName name="_xlnm.Print_Area" localSheetId="3">'ساوجبلاغ گوشتی'!$A$1:$G$93</definedName>
    <definedName name="_xlnm.Print_Area" localSheetId="2">'کرج گوشتی'!$A$1:$G$40</definedName>
    <definedName name="_xlnm.Print_Area" localSheetId="8">'مادر گوشتی'!$A$1:$M$15</definedName>
  </definedNames>
  <calcPr calcId="125725"/>
</workbook>
</file>

<file path=xl/calcChain.xml><?xml version="1.0" encoding="utf-8"?>
<calcChain xmlns="http://schemas.openxmlformats.org/spreadsheetml/2006/main">
  <c r="D93" i="5"/>
  <c r="D6" i="10"/>
  <c r="F55" i="19"/>
  <c r="E25" i="11"/>
  <c r="N15" i="1"/>
  <c r="M15"/>
  <c r="L15"/>
  <c r="K15"/>
  <c r="I15"/>
  <c r="F15"/>
  <c r="E15"/>
  <c r="D15"/>
  <c r="J14"/>
  <c r="I14"/>
  <c r="H14"/>
  <c r="E14"/>
  <c r="D14"/>
  <c r="C11"/>
  <c r="J9"/>
  <c r="J15" s="1"/>
  <c r="H9"/>
  <c r="H15" s="1"/>
  <c r="C4"/>
  <c r="C14" s="1"/>
  <c r="P135" i="15"/>
  <c r="P133"/>
  <c r="C15" i="1" l="1"/>
  <c r="G133" i="15"/>
  <c r="H20" i="8" l="1"/>
  <c r="H19"/>
  <c r="H18"/>
  <c r="E16"/>
  <c r="J20"/>
  <c r="J19"/>
  <c r="J18"/>
  <c r="J35" i="21"/>
  <c r="J41"/>
  <c r="S40"/>
  <c r="R40"/>
  <c r="Q40"/>
  <c r="J40"/>
  <c r="J42" s="1"/>
  <c r="S39"/>
  <c r="R39"/>
  <c r="Q39"/>
  <c r="S38"/>
  <c r="R38"/>
  <c r="Q38"/>
  <c r="S37"/>
  <c r="R37"/>
  <c r="Q37"/>
  <c r="S36"/>
  <c r="R36"/>
  <c r="Q36"/>
  <c r="J36"/>
  <c r="H36"/>
  <c r="S35"/>
  <c r="R35"/>
  <c r="Q35"/>
  <c r="H35"/>
  <c r="S34"/>
  <c r="R34"/>
  <c r="Q34"/>
  <c r="J34"/>
  <c r="H34"/>
  <c r="H37" s="1"/>
  <c r="S33"/>
  <c r="R33"/>
  <c r="Q33"/>
  <c r="Y8"/>
  <c r="W8"/>
  <c r="Y7"/>
  <c r="W7"/>
  <c r="V22" i="15"/>
  <c r="X22"/>
  <c r="O23"/>
  <c r="Q23"/>
  <c r="V23"/>
  <c r="X23"/>
  <c r="O24"/>
  <c r="Q24"/>
  <c r="V24"/>
  <c r="X24"/>
  <c r="O25"/>
  <c r="Q25"/>
  <c r="V25"/>
  <c r="X25"/>
  <c r="O26"/>
  <c r="Q26"/>
  <c r="P132"/>
  <c r="Q132"/>
  <c r="R132"/>
  <c r="I133"/>
  <c r="Q133"/>
  <c r="R133"/>
  <c r="G134"/>
  <c r="I134"/>
  <c r="P134"/>
  <c r="Q134"/>
  <c r="R134"/>
  <c r="G135"/>
  <c r="I135"/>
  <c r="I136" s="1"/>
  <c r="Q135"/>
  <c r="R135"/>
  <c r="G136"/>
  <c r="P136"/>
  <c r="Q136"/>
  <c r="R136"/>
  <c r="P137"/>
  <c r="Q137"/>
  <c r="R137"/>
  <c r="P138"/>
  <c r="P142" s="1"/>
  <c r="Q138"/>
  <c r="R138"/>
  <c r="R142" s="1"/>
  <c r="I139"/>
  <c r="P139"/>
  <c r="Q139"/>
  <c r="R139"/>
  <c r="R143" s="1"/>
  <c r="I140"/>
  <c r="H143" s="1"/>
  <c r="I141"/>
  <c r="Q142"/>
  <c r="P143"/>
  <c r="Q143" l="1"/>
  <c r="S141" s="1"/>
  <c r="H21" i="8"/>
  <c r="J37" i="21"/>
  <c r="R43"/>
  <c r="R44"/>
  <c r="Q43"/>
  <c r="S43"/>
  <c r="Q44"/>
  <c r="S44"/>
  <c r="S140" i="15"/>
  <c r="D55" i="19"/>
  <c r="T41" i="21" l="1"/>
  <c r="T42"/>
  <c r="D8" i="17"/>
  <c r="E8"/>
  <c r="F8"/>
  <c r="G8"/>
  <c r="H8"/>
  <c r="K8"/>
  <c r="L8"/>
  <c r="M8"/>
  <c r="J21" i="8" l="1"/>
  <c r="G40" i="3" l="1"/>
  <c r="I11" i="8" l="1"/>
  <c r="D5" i="7" l="1"/>
  <c r="E9" i="11"/>
  <c r="E11" s="1"/>
  <c r="E4" i="9" l="1"/>
  <c r="D19" i="6"/>
  <c r="E40" i="3" l="1"/>
</calcChain>
</file>

<file path=xl/sharedStrings.xml><?xml version="1.0" encoding="utf-8"?>
<sst xmlns="http://schemas.openxmlformats.org/spreadsheetml/2006/main" count="2035" uniqueCount="1022">
  <si>
    <t>شهرستان</t>
  </si>
  <si>
    <t>تعداد</t>
  </si>
  <si>
    <t>ظرفیت</t>
  </si>
  <si>
    <t>کرج</t>
  </si>
  <si>
    <t>ساوجبلاغ</t>
  </si>
  <si>
    <t>نظرآباد</t>
  </si>
  <si>
    <t>طالقان</t>
  </si>
  <si>
    <t>مرغ گوشتی</t>
  </si>
  <si>
    <t>مرغ تخمگذار</t>
  </si>
  <si>
    <t>پولت</t>
  </si>
  <si>
    <t>بوقلمون</t>
  </si>
  <si>
    <t>مادر گوشتی</t>
  </si>
  <si>
    <t>مادر تخمگذار</t>
  </si>
  <si>
    <t>جوجه کشی</t>
  </si>
  <si>
    <t>تعداد کل</t>
  </si>
  <si>
    <t>ظرفیت کل</t>
  </si>
  <si>
    <t>پرواری</t>
  </si>
  <si>
    <t xml:space="preserve">شتر مرغ </t>
  </si>
  <si>
    <t>مولد</t>
  </si>
  <si>
    <t>کشتارگاه</t>
  </si>
  <si>
    <t>تلفن</t>
  </si>
  <si>
    <t>بخش</t>
  </si>
  <si>
    <t>نوع  بهره برداری</t>
  </si>
  <si>
    <t>نام واحد</t>
  </si>
  <si>
    <t>ردیف</t>
  </si>
  <si>
    <t>09121050360</t>
  </si>
  <si>
    <t>هيو</t>
  </si>
  <si>
    <t>تخمگذار</t>
  </si>
  <si>
    <t>میررمضان لنکوری</t>
  </si>
  <si>
    <t>0261-2508672</t>
  </si>
  <si>
    <t>رام جين</t>
  </si>
  <si>
    <t>ابوالفضل چنگيزي</t>
  </si>
  <si>
    <t>09122872947</t>
  </si>
  <si>
    <t>بی بی اسحاقي</t>
  </si>
  <si>
    <t>09121222104</t>
  </si>
  <si>
    <t>اردهه</t>
  </si>
  <si>
    <t>حمید طلوعي نيا</t>
  </si>
  <si>
    <t>09121168096</t>
  </si>
  <si>
    <t>كردان</t>
  </si>
  <si>
    <t>سید محمد بهشتي</t>
  </si>
  <si>
    <t>09121754595</t>
  </si>
  <si>
    <t>قوهه</t>
  </si>
  <si>
    <t>سیمین صفاجو</t>
  </si>
  <si>
    <t>0912436861</t>
  </si>
  <si>
    <t>چهاردانگه</t>
  </si>
  <si>
    <t>شرکت ماه مرغ</t>
  </si>
  <si>
    <t>09121692596</t>
  </si>
  <si>
    <t>سعيد اباد</t>
  </si>
  <si>
    <t>شرکت اصل توكل(نقی زاده )</t>
  </si>
  <si>
    <t>شرکت مرغ صاحبقران</t>
  </si>
  <si>
    <t>09125647288</t>
  </si>
  <si>
    <t>سلطان اباد</t>
  </si>
  <si>
    <t>شرکت مرغبان</t>
  </si>
  <si>
    <t>09121150509</t>
  </si>
  <si>
    <t>خور</t>
  </si>
  <si>
    <t>ماكيان شهر</t>
  </si>
  <si>
    <t>88403815</t>
  </si>
  <si>
    <t>شرکت نبي اخوان و برادران</t>
  </si>
  <si>
    <t>09121691888</t>
  </si>
  <si>
    <t>عبدالحسین دليلي يزدي</t>
  </si>
  <si>
    <t>09121233080</t>
  </si>
  <si>
    <t>قلعه چندار</t>
  </si>
  <si>
    <t>غلامرضا حیدر ابادی</t>
  </si>
  <si>
    <t>09123097800</t>
  </si>
  <si>
    <t>سیف آباد</t>
  </si>
  <si>
    <t>تقی کاشانی حیدری</t>
  </si>
  <si>
    <t>فرهاد مولوی تبریزی</t>
  </si>
  <si>
    <t>مرکزی</t>
  </si>
  <si>
    <t>مرغ نیکونام تهران</t>
  </si>
  <si>
    <t>محمد مهدی پوستی</t>
  </si>
  <si>
    <t>09126037037</t>
  </si>
  <si>
    <t>هشتگرد</t>
  </si>
  <si>
    <t>حسین فرجاد</t>
  </si>
  <si>
    <t>چندار</t>
  </si>
  <si>
    <t>شرکت تلاونگ</t>
  </si>
  <si>
    <t>غلامحسین کمالی دهقان</t>
  </si>
  <si>
    <t>چهارباغ</t>
  </si>
  <si>
    <t>محمد فخاری</t>
  </si>
  <si>
    <t>امیر محسن جعفری قوشچی</t>
  </si>
  <si>
    <t>09121677174</t>
  </si>
  <si>
    <t>محمد جلال دهقانی</t>
  </si>
  <si>
    <t>ولیان</t>
  </si>
  <si>
    <t>شرکت مجتمع کشت وصنعت زکیه امین</t>
  </si>
  <si>
    <t>هلجرد</t>
  </si>
  <si>
    <t>ابراهیم ابراهیم زاده طلوعی</t>
  </si>
  <si>
    <t>جمع</t>
  </si>
  <si>
    <t>مردآباد</t>
  </si>
  <si>
    <t>علی رضاوند</t>
  </si>
  <si>
    <t>09124624976</t>
  </si>
  <si>
    <t>کوهک</t>
  </si>
  <si>
    <t>مجید گلپرور آتشی</t>
  </si>
  <si>
    <t>09192144144</t>
  </si>
  <si>
    <t>اشتهارد</t>
  </si>
  <si>
    <t>تعاونی 558 لاچین</t>
  </si>
  <si>
    <t>سهراب جمشیدیان قلعه سفیدی</t>
  </si>
  <si>
    <t>محمد یزدی</t>
  </si>
  <si>
    <t>09121200757</t>
  </si>
  <si>
    <t>خلیل غفاری مقدم</t>
  </si>
  <si>
    <t>وحید کاشانی حیدری</t>
  </si>
  <si>
    <t>سید حسین عرب</t>
  </si>
  <si>
    <t>عباس قره چائی</t>
  </si>
  <si>
    <t>سید یونس خلیل الهی</t>
  </si>
  <si>
    <t>سردرآباد</t>
  </si>
  <si>
    <t>غلامرضا نیکدار</t>
  </si>
  <si>
    <t>عباس اباد</t>
  </si>
  <si>
    <t>صادق رحیم صالحی</t>
  </si>
  <si>
    <t>ماهدشت</t>
  </si>
  <si>
    <t>مهدی بوستان</t>
  </si>
  <si>
    <t>سعید خیابانی</t>
  </si>
  <si>
    <t>6694666</t>
  </si>
  <si>
    <t>احمد حاج وزيري</t>
  </si>
  <si>
    <t>جواد آرحیمی</t>
  </si>
  <si>
    <t>09121691534</t>
  </si>
  <si>
    <t>ولد اباد بزرگ</t>
  </si>
  <si>
    <t>جعفر خياباني</t>
  </si>
  <si>
    <t>حسين اباد</t>
  </si>
  <si>
    <t>09123000821</t>
  </si>
  <si>
    <t>حمید سعيدي نژاد قمي</t>
  </si>
  <si>
    <t>09121203873</t>
  </si>
  <si>
    <t>حمید معين وزيري</t>
  </si>
  <si>
    <t>09121694773</t>
  </si>
  <si>
    <t>سید نادر حسيني</t>
  </si>
  <si>
    <t>09121694218</t>
  </si>
  <si>
    <t>شكين اباد</t>
  </si>
  <si>
    <t>سید حمید بافي قديمي</t>
  </si>
  <si>
    <t>09121198236</t>
  </si>
  <si>
    <t>سید محمد رئيس زاده</t>
  </si>
  <si>
    <t>09122477046</t>
  </si>
  <si>
    <t>جعفر اباد</t>
  </si>
  <si>
    <t>شرکت سپيد جوجه</t>
  </si>
  <si>
    <t>09121128954</t>
  </si>
  <si>
    <t>ناصراباد</t>
  </si>
  <si>
    <t>شرکت تابان طيور</t>
  </si>
  <si>
    <t>22410760</t>
  </si>
  <si>
    <t>احمداباد</t>
  </si>
  <si>
    <t>محمد باقر شماعی</t>
  </si>
  <si>
    <t>09121200145</t>
  </si>
  <si>
    <t>انجمین</t>
  </si>
  <si>
    <t>09121081474</t>
  </si>
  <si>
    <t>كلاك</t>
  </si>
  <si>
    <t>شرکت روستايي و پرورش طيور زر</t>
  </si>
  <si>
    <t>0262-4383555</t>
  </si>
  <si>
    <t>شرکت ناز مرغ</t>
  </si>
  <si>
    <t>09121674403</t>
  </si>
  <si>
    <t>شرکت صبا اشتهارد</t>
  </si>
  <si>
    <t>09121130396</t>
  </si>
  <si>
    <t>احمد اباد</t>
  </si>
  <si>
    <t>شرکت فواد رایانه سپهر</t>
  </si>
  <si>
    <t>09123015179</t>
  </si>
  <si>
    <t>جارو اشتهارد</t>
  </si>
  <si>
    <t>شرکت زرين بال تهران</t>
  </si>
  <si>
    <t>09121328151</t>
  </si>
  <si>
    <t>عبدالرضا شربت اوغلي و شرکا</t>
  </si>
  <si>
    <t>09121698328</t>
  </si>
  <si>
    <t>علی جمشیدیان</t>
  </si>
  <si>
    <t>09121676700</t>
  </si>
  <si>
    <t>عباس چيت سازان و شرکا</t>
  </si>
  <si>
    <t>09121195440</t>
  </si>
  <si>
    <t>عظیم صالح عظيمي</t>
  </si>
  <si>
    <t>09121675183</t>
  </si>
  <si>
    <t>محمداباد</t>
  </si>
  <si>
    <t>غلام حسین قره باغيان</t>
  </si>
  <si>
    <t>سرد اباد</t>
  </si>
  <si>
    <t>09125123678</t>
  </si>
  <si>
    <t>محمود طلوعي نيا</t>
  </si>
  <si>
    <t>02616303709</t>
  </si>
  <si>
    <t>راشجه</t>
  </si>
  <si>
    <t>محمد خياباني</t>
  </si>
  <si>
    <t>09121692946</t>
  </si>
  <si>
    <t>محمود سرافراز</t>
  </si>
  <si>
    <t>09121665803</t>
  </si>
  <si>
    <t>محمد اباد</t>
  </si>
  <si>
    <t>محمد حسن دليلي</t>
  </si>
  <si>
    <t>09121684257</t>
  </si>
  <si>
    <t>صمد دمنابي</t>
  </si>
  <si>
    <t>09121169935</t>
  </si>
  <si>
    <t>گرم دره</t>
  </si>
  <si>
    <t>محمد حقيقت پور</t>
  </si>
  <si>
    <t>09122621879</t>
  </si>
  <si>
    <t>پلنگ اباد</t>
  </si>
  <si>
    <t>محمد حسین دليلي</t>
  </si>
  <si>
    <t>09121151241</t>
  </si>
  <si>
    <t>مشكين اباد</t>
  </si>
  <si>
    <t>محمود دليلي</t>
  </si>
  <si>
    <t>09121491724</t>
  </si>
  <si>
    <t>سرداباد</t>
  </si>
  <si>
    <t>محمد باقر قضاه</t>
  </si>
  <si>
    <t>09121684170</t>
  </si>
  <si>
    <t>نعت اباد</t>
  </si>
  <si>
    <t>محمود بهادري</t>
  </si>
  <si>
    <t>09123452317</t>
  </si>
  <si>
    <t>تپه قشلاق</t>
  </si>
  <si>
    <t>محمد منصور غني پور</t>
  </si>
  <si>
    <t>09121247716</t>
  </si>
  <si>
    <t>محمد يوسفي و شركا</t>
  </si>
  <si>
    <t>09121128263</t>
  </si>
  <si>
    <t>مجتبی مهدوي ظفر قندي</t>
  </si>
  <si>
    <t>09125206862</t>
  </si>
  <si>
    <t>ولد اباد</t>
  </si>
  <si>
    <t>مهدی ماهروح</t>
  </si>
  <si>
    <t>09121262832</t>
  </si>
  <si>
    <t>حسین حجار منش</t>
  </si>
  <si>
    <t>09123590175</t>
  </si>
  <si>
    <t>رضا اباد</t>
  </si>
  <si>
    <t>شرکت مرغ نفيس</t>
  </si>
  <si>
    <t>09113763811</t>
  </si>
  <si>
    <t>تنکمان</t>
  </si>
  <si>
    <t>محمد مهدی زارع هرفته</t>
  </si>
  <si>
    <t>09121153863</t>
  </si>
  <si>
    <t>حسین آباد</t>
  </si>
  <si>
    <t>ابوالفضل جليليان</t>
  </si>
  <si>
    <t>09125640821-09121614196</t>
  </si>
  <si>
    <t>نجم اباد</t>
  </si>
  <si>
    <t>حسین شادمند</t>
  </si>
  <si>
    <t>09125485463</t>
  </si>
  <si>
    <t>علي اباد</t>
  </si>
  <si>
    <t>سعید رشادي</t>
  </si>
  <si>
    <t>09121009202</t>
  </si>
  <si>
    <t>چگینی</t>
  </si>
  <si>
    <t>شرکت اصل توكل</t>
  </si>
  <si>
    <t>09126828018</t>
  </si>
  <si>
    <t>قارپوز اباد</t>
  </si>
  <si>
    <t>شرکت تولیدی درفشان</t>
  </si>
  <si>
    <t>09121676710</t>
  </si>
  <si>
    <t>قاسم اباد</t>
  </si>
  <si>
    <t>09126403321</t>
  </si>
  <si>
    <t>نمكان</t>
  </si>
  <si>
    <t>فرامرز معجي اصل</t>
  </si>
  <si>
    <t>09121142988</t>
  </si>
  <si>
    <t>قلعه اذري بخش</t>
  </si>
  <si>
    <t>محمد بديعي</t>
  </si>
  <si>
    <t>09121248428</t>
  </si>
  <si>
    <t>مهدی واشقاني فرهاني</t>
  </si>
  <si>
    <t>09121129667</t>
  </si>
  <si>
    <t>رنگيزك</t>
  </si>
  <si>
    <t>محمد صابر توكل</t>
  </si>
  <si>
    <t>09121211428</t>
  </si>
  <si>
    <t>كاظم اباد</t>
  </si>
  <si>
    <t>شرکت كيان مرغ مغان</t>
  </si>
  <si>
    <t>09121184547</t>
  </si>
  <si>
    <t>بختيار</t>
  </si>
  <si>
    <t>حجت اله كريمي</t>
  </si>
  <si>
    <t>09121991523</t>
  </si>
  <si>
    <t>اسماعيل اباد</t>
  </si>
  <si>
    <t>09121132132</t>
  </si>
  <si>
    <t>اقباليه</t>
  </si>
  <si>
    <t>شرکت باغ طيور</t>
  </si>
  <si>
    <t>09122171940</t>
  </si>
  <si>
    <t>مصطفی حاج وزيري</t>
  </si>
  <si>
    <t>09121110895</t>
  </si>
  <si>
    <t>جول قشلاق</t>
  </si>
  <si>
    <t>09122838001</t>
  </si>
  <si>
    <t>شرکت اران مرغ</t>
  </si>
  <si>
    <t>تنگمان</t>
  </si>
  <si>
    <t>مرتضی ناطق نوری</t>
  </si>
  <si>
    <t>منطقه</t>
  </si>
  <si>
    <t>اصغر حذرخانی</t>
  </si>
  <si>
    <t>گوشتی</t>
  </si>
  <si>
    <t>اباذر پاکدل(حمزه علی میر محمدلو)</t>
  </si>
  <si>
    <t>اباذر فرجی</t>
  </si>
  <si>
    <t>ابوالفضل امین زاده</t>
  </si>
  <si>
    <t>ابوالفضل صفری</t>
  </si>
  <si>
    <t>اسداله کاظمی</t>
  </si>
  <si>
    <t>اسماعیل عظیمی</t>
  </si>
  <si>
    <t>اشرف حاج سید حسین شیرازی</t>
  </si>
  <si>
    <t>اکبر نورمنش</t>
  </si>
  <si>
    <t>ایرج اشتهاردی</t>
  </si>
  <si>
    <t>بایرام بخشی(علی بخشی)</t>
  </si>
  <si>
    <t>بهمن افشارپور</t>
  </si>
  <si>
    <t>پرویز خدایار</t>
  </si>
  <si>
    <t>تعاونی 462 (محمود مشهدی شریف)</t>
  </si>
  <si>
    <t>تعاونی 578 کوثر</t>
  </si>
  <si>
    <t>توران حذرخانی</t>
  </si>
  <si>
    <t>تولیدی صفا مرغ</t>
  </si>
  <si>
    <t>جمشید خلج</t>
  </si>
  <si>
    <t>حبیب اله زمانی زاده</t>
  </si>
  <si>
    <t>حبیب اله لطیفی</t>
  </si>
  <si>
    <t>حسین شاه بیگ</t>
  </si>
  <si>
    <t>حسین حسین خانی(مرغ ایپک کرج)</t>
  </si>
  <si>
    <t>حسین سلطانیه</t>
  </si>
  <si>
    <t>حکمت اله خدایار</t>
  </si>
  <si>
    <t>خدیجه هادی بیدا</t>
  </si>
  <si>
    <t>رحمت علی میری مقدم</t>
  </si>
  <si>
    <t>رضا کوشانفر</t>
  </si>
  <si>
    <t>رمضان حسنی</t>
  </si>
  <si>
    <t>روح اله غلامی</t>
  </si>
  <si>
    <t>سحربانگ</t>
  </si>
  <si>
    <t>سید علی میر یوسف</t>
  </si>
  <si>
    <t>سید محسن عرب</t>
  </si>
  <si>
    <t>سید محمد موسوی</t>
  </si>
  <si>
    <t>سیدابوالفضل حسینی ساجدی</t>
  </si>
  <si>
    <t>سیدعباس حسینی دربرزی</t>
  </si>
  <si>
    <t>صغرا مدیر روستا</t>
  </si>
  <si>
    <t>صمدآقا نظیری خامنه</t>
  </si>
  <si>
    <t>عباس شاه بیگ</t>
  </si>
  <si>
    <t>عبداله خدایار</t>
  </si>
  <si>
    <t>علی اشرف غلامی</t>
  </si>
  <si>
    <t>علی اشرف قربانی</t>
  </si>
  <si>
    <t>علی سرمدی</t>
  </si>
  <si>
    <t>علی فروغی نیک</t>
  </si>
  <si>
    <t>علیرضا کمال زاده</t>
  </si>
  <si>
    <t>غلامحسن شاه بیگ</t>
  </si>
  <si>
    <t>غلامحسین واحدی(اباصلت)</t>
  </si>
  <si>
    <t>قدرت اله شاه بختی</t>
  </si>
  <si>
    <t>قلی صدری(بیژن)</t>
  </si>
  <si>
    <t>کریم ایپکچیان</t>
  </si>
  <si>
    <t>کشت و صنعت جوجه کرج</t>
  </si>
  <si>
    <t>مجید طی</t>
  </si>
  <si>
    <t>مجید ملا محمدی</t>
  </si>
  <si>
    <t>محسن مراد آبادی</t>
  </si>
  <si>
    <t>محسن مظلوم نهاوندی</t>
  </si>
  <si>
    <t>محمد برزگری نائینی</t>
  </si>
  <si>
    <t>محمد جمشیدی</t>
  </si>
  <si>
    <t>محمد حسین ونکی</t>
  </si>
  <si>
    <t>محمد رضا خدایار</t>
  </si>
  <si>
    <t>محمد شاه بیگ</t>
  </si>
  <si>
    <t>محمد علی تقی طاعونه</t>
  </si>
  <si>
    <t>محمد ملا محمدی</t>
  </si>
  <si>
    <t>محمد نظیری خامنه</t>
  </si>
  <si>
    <t>محمدحسین کمال زاده</t>
  </si>
  <si>
    <t>محمدرضا خدایار</t>
  </si>
  <si>
    <t>محمدرضا هاشم پور</t>
  </si>
  <si>
    <t>مرغ بین الملل</t>
  </si>
  <si>
    <t>مسعود عباسپور</t>
  </si>
  <si>
    <t>مسیح فقیه</t>
  </si>
  <si>
    <t>معصومه نوری خضر آبادی</t>
  </si>
  <si>
    <t>منصور حذرخانی(محمدرضا کاظمی)</t>
  </si>
  <si>
    <t>منوچهر جاویدفخر</t>
  </si>
  <si>
    <t>منوچهر هورشاد</t>
  </si>
  <si>
    <t>مهدی زارع زاده</t>
  </si>
  <si>
    <t>مهدی شاه کامرانی</t>
  </si>
  <si>
    <t>نادر حقدان</t>
  </si>
  <si>
    <t>نادر نظیری خامنه</t>
  </si>
  <si>
    <t>ناصر قدمی</t>
  </si>
  <si>
    <t>نباتعلی الیاسی(خدیجه بیات)</t>
  </si>
  <si>
    <t>نبی اله انصاری فرد</t>
  </si>
  <si>
    <t>نوراله ساسانی</t>
  </si>
  <si>
    <t>نیره هاشم شبیری</t>
  </si>
  <si>
    <t>یوسف خدایاری</t>
  </si>
  <si>
    <t>یونس جمشیدیان</t>
  </si>
  <si>
    <t>مجتمع دانشکده</t>
  </si>
  <si>
    <t>کرج گوشتی</t>
  </si>
  <si>
    <t>(قطعه در ساعت)9000</t>
  </si>
  <si>
    <t>(قطعه در ساعت)6000</t>
  </si>
  <si>
    <t>09121504965</t>
  </si>
  <si>
    <t>09121546292</t>
  </si>
  <si>
    <t>اغلان تپه</t>
  </si>
  <si>
    <t>سید مسعود حقيقت</t>
  </si>
  <si>
    <t>شرکت ماكيان شهر</t>
  </si>
  <si>
    <t>چگيني</t>
  </si>
  <si>
    <t>والي بيك</t>
  </si>
  <si>
    <t>کوکب شيخ زين الديني</t>
  </si>
  <si>
    <t>09121060065</t>
  </si>
  <si>
    <t>مسعود پور نيك</t>
  </si>
  <si>
    <t>واحدهای تعاونی توليدي درفشان</t>
  </si>
  <si>
    <t>سعیدآباد</t>
  </si>
  <si>
    <t>شرکت تولیدی پروارک</t>
  </si>
  <si>
    <t>سنقرآباد</t>
  </si>
  <si>
    <t>جوجه داران</t>
  </si>
  <si>
    <t>آجین دوجین</t>
  </si>
  <si>
    <t>مهرداد رحیمی</t>
  </si>
  <si>
    <t>اوغلان تپه</t>
  </si>
  <si>
    <t>فریدون پورسیف(مرغداری نگین)</t>
  </si>
  <si>
    <t>شرکت شباهنگ طيور آسيا</t>
  </si>
  <si>
    <t>تعاونی تولیدی 495 ویژه ایثارگران فجرنور</t>
  </si>
  <si>
    <t>9126600065</t>
  </si>
  <si>
    <t>تعاونی مرغ سپید</t>
  </si>
  <si>
    <t>سید محمد نیکو کلام یعقوبی</t>
  </si>
  <si>
    <t>حصارك</t>
  </si>
  <si>
    <t>ابراهیم ملكي سعيد ابادي</t>
  </si>
  <si>
    <t>09122602132</t>
  </si>
  <si>
    <t>دهو اشتهارد</t>
  </si>
  <si>
    <t>شرکت كشت و صنعت دوآب</t>
  </si>
  <si>
    <t>66934408-9</t>
  </si>
  <si>
    <t>قلعه روستا</t>
  </si>
  <si>
    <t>عباس جلالي بيد گلي</t>
  </si>
  <si>
    <t>اقباليه محمد اباد</t>
  </si>
  <si>
    <t>شرکت باغ طيور محمد اباد</t>
  </si>
  <si>
    <t>مرغ رنگین تاج</t>
  </si>
  <si>
    <t>09121255872</t>
  </si>
  <si>
    <t>گوشتی طالقان</t>
  </si>
  <si>
    <t>رئوف</t>
  </si>
  <si>
    <t>اجلالی</t>
  </si>
  <si>
    <t>بهره برداري</t>
  </si>
  <si>
    <t>سید باقر</t>
  </si>
  <si>
    <t>برزگری</t>
  </si>
  <si>
    <t>رديف</t>
  </si>
  <si>
    <t>نام خانوادگي/شرکت</t>
  </si>
  <si>
    <t>نام</t>
  </si>
  <si>
    <t>ظرفيت</t>
  </si>
  <si>
    <t xml:space="preserve">پیشگاهی </t>
  </si>
  <si>
    <t xml:space="preserve">  صمد</t>
  </si>
  <si>
    <t xml:space="preserve">خلیلی </t>
  </si>
  <si>
    <t xml:space="preserve"> محمدصادق</t>
  </si>
  <si>
    <t xml:space="preserve">خراسانی  </t>
  </si>
  <si>
    <t>نصراله</t>
  </si>
  <si>
    <t>روزبان</t>
  </si>
  <si>
    <t xml:space="preserve">  کیان</t>
  </si>
  <si>
    <t xml:space="preserve">رنجبرزاده </t>
  </si>
  <si>
    <t xml:space="preserve"> فرمانعلی</t>
  </si>
  <si>
    <t>شرکت صنایع مرغ گلدشت</t>
  </si>
  <si>
    <t xml:space="preserve">صمدبین  </t>
  </si>
  <si>
    <t>عباس</t>
  </si>
  <si>
    <t xml:space="preserve">صالحی   </t>
  </si>
  <si>
    <t>محمد</t>
  </si>
  <si>
    <t>خرمن بیز</t>
  </si>
  <si>
    <t xml:space="preserve"> عیوضعلی </t>
  </si>
  <si>
    <t xml:space="preserve">فلاح آزاد </t>
  </si>
  <si>
    <t xml:space="preserve"> کرم</t>
  </si>
  <si>
    <t xml:space="preserve">کلهر </t>
  </si>
  <si>
    <t xml:space="preserve"> عباس</t>
  </si>
  <si>
    <t>مصطفی</t>
  </si>
  <si>
    <t>ابوالقاسم</t>
  </si>
  <si>
    <t>شركت ماكيان طنين</t>
  </si>
  <si>
    <t>شركت البرز طيور</t>
  </si>
  <si>
    <t>زارع دار</t>
  </si>
  <si>
    <t>نصرت</t>
  </si>
  <si>
    <t>ارشدي</t>
  </si>
  <si>
    <t>احمد</t>
  </si>
  <si>
    <t>ساوجبلاغ گوشتی</t>
  </si>
  <si>
    <t xml:space="preserve"> ابراهيمي</t>
  </si>
  <si>
    <t>مالك ابراهيمي</t>
  </si>
  <si>
    <t xml:space="preserve"> الياري</t>
  </si>
  <si>
    <t>محمود الياري</t>
  </si>
  <si>
    <t>ادب زاده</t>
  </si>
  <si>
    <t>مهرعلي ادب زاده</t>
  </si>
  <si>
    <t>افتخاري</t>
  </si>
  <si>
    <t>پرويز افتخاري</t>
  </si>
  <si>
    <t xml:space="preserve"> آزاد محبي</t>
  </si>
  <si>
    <t>امير حسين آزاد محبي</t>
  </si>
  <si>
    <t xml:space="preserve"> بغدادي شخلر</t>
  </si>
  <si>
    <t>رضا بغدادي شخلر</t>
  </si>
  <si>
    <t>بني اسد</t>
  </si>
  <si>
    <t>علي محمد بني اسد</t>
  </si>
  <si>
    <t xml:space="preserve"> بهاري</t>
  </si>
  <si>
    <t>علي بهاري</t>
  </si>
  <si>
    <t xml:space="preserve"> بهرامي والا</t>
  </si>
  <si>
    <t>غلامعباس بهرامي والا</t>
  </si>
  <si>
    <t>پرطلا سهند هشتگرد</t>
  </si>
  <si>
    <t>محمد پاكزاددربزري</t>
  </si>
  <si>
    <t>پاليزگیر</t>
  </si>
  <si>
    <t>طهماسب پاليزگیر</t>
  </si>
  <si>
    <t xml:space="preserve"> پاليز گر</t>
  </si>
  <si>
    <t>حسينعلي پاليز گر</t>
  </si>
  <si>
    <t xml:space="preserve"> پور علي</t>
  </si>
  <si>
    <t>حسين پور علي</t>
  </si>
  <si>
    <t xml:space="preserve"> پور ملاعلي</t>
  </si>
  <si>
    <t>خداوردي پور ملاعلي</t>
  </si>
  <si>
    <t>تقي پور بنام</t>
  </si>
  <si>
    <t>بهروز تقي پور بنام</t>
  </si>
  <si>
    <t xml:space="preserve"> جمشيدي</t>
  </si>
  <si>
    <t>عزت اله جمشيدي</t>
  </si>
  <si>
    <t xml:space="preserve"> چراغی صفا</t>
  </si>
  <si>
    <t>ابراهیم چراغی صفا</t>
  </si>
  <si>
    <t>09121675879-021-66421720</t>
  </si>
  <si>
    <t xml:space="preserve"> حسيني</t>
  </si>
  <si>
    <t>سيد جواد حسيني</t>
  </si>
  <si>
    <t xml:space="preserve"> حقيقت پور</t>
  </si>
  <si>
    <t>رضا حقيقت پور</t>
  </si>
  <si>
    <t xml:space="preserve"> خاوري خراساني</t>
  </si>
  <si>
    <t>مهدي خاوري خراساني</t>
  </si>
  <si>
    <t xml:space="preserve"> دهقان فر</t>
  </si>
  <si>
    <t>نور علي دهقان فر</t>
  </si>
  <si>
    <t xml:space="preserve"> رجبيه فرد(تیز پر طیور)</t>
  </si>
  <si>
    <t>اشكان رجبيه فرد(تیز پر طیور)</t>
  </si>
  <si>
    <t>912116279-02624306434</t>
  </si>
  <si>
    <t xml:space="preserve"> زارع كهن</t>
  </si>
  <si>
    <t>علي زارع كهن</t>
  </si>
  <si>
    <t xml:space="preserve"> ژرفا</t>
  </si>
  <si>
    <t>حسين ژرفا</t>
  </si>
  <si>
    <t xml:space="preserve"> سببي</t>
  </si>
  <si>
    <t>نعمت اله سببي</t>
  </si>
  <si>
    <t xml:space="preserve"> سحر مرغ بانو</t>
  </si>
  <si>
    <t>شركت كشت و صنعت سحر مرغ بانو</t>
  </si>
  <si>
    <t xml:space="preserve"> سمايي</t>
  </si>
  <si>
    <t>ايرج سمايي</t>
  </si>
  <si>
    <t xml:space="preserve"> پر طلاایرانیان</t>
  </si>
  <si>
    <t>احمد سيد مفيدي وشركا</t>
  </si>
  <si>
    <t xml:space="preserve"> شاهين</t>
  </si>
  <si>
    <t>صفت اله شاهين</t>
  </si>
  <si>
    <t xml:space="preserve"> صفاخيل</t>
  </si>
  <si>
    <t>فضل اله صفاخيل</t>
  </si>
  <si>
    <t xml:space="preserve"> صور اسرافيل</t>
  </si>
  <si>
    <t>امير ناصر صور اسرافيل</t>
  </si>
  <si>
    <t xml:space="preserve"> عبدالمحمدي</t>
  </si>
  <si>
    <t>يوسفعلي عبدالمحمدي</t>
  </si>
  <si>
    <t xml:space="preserve"> عليزاده</t>
  </si>
  <si>
    <t>09124614451-02613210393</t>
  </si>
  <si>
    <t xml:space="preserve"> فتحعلي پور</t>
  </si>
  <si>
    <t>مهران فتحعلي پور</t>
  </si>
  <si>
    <t xml:space="preserve"> فلاح زاده</t>
  </si>
  <si>
    <t>جميله فلاح زاده</t>
  </si>
  <si>
    <t xml:space="preserve"> فلاحت پيشه</t>
  </si>
  <si>
    <t>رجبعلي فلاحت پيشه</t>
  </si>
  <si>
    <t xml:space="preserve"> كبك دري</t>
  </si>
  <si>
    <t>شركت كبك دري</t>
  </si>
  <si>
    <t xml:space="preserve"> گل ماكيان</t>
  </si>
  <si>
    <t>شركت گل ماكيان</t>
  </si>
  <si>
    <t xml:space="preserve"> محمدي فر</t>
  </si>
  <si>
    <t>سيد حسن محمدي فر</t>
  </si>
  <si>
    <t xml:space="preserve"> مرغ هما</t>
  </si>
  <si>
    <t>شركت مرغ هما</t>
  </si>
  <si>
    <t xml:space="preserve"> مزرعه سبز</t>
  </si>
  <si>
    <t xml:space="preserve"> مسچي فرد</t>
  </si>
  <si>
    <t xml:space="preserve"> مفاخري</t>
  </si>
  <si>
    <t>حبيب مفاخري</t>
  </si>
  <si>
    <t xml:space="preserve"> مقسومي</t>
  </si>
  <si>
    <t>رحمان مقسومي</t>
  </si>
  <si>
    <t xml:space="preserve"> منتظريان</t>
  </si>
  <si>
    <t>مهدي منتظريان</t>
  </si>
  <si>
    <t xml:space="preserve"> مهين پور</t>
  </si>
  <si>
    <t>مرتضي مهين پور</t>
  </si>
  <si>
    <t xml:space="preserve"> مير غفوري</t>
  </si>
  <si>
    <t>سيد محمود مير غفوري</t>
  </si>
  <si>
    <t xml:space="preserve"> ناصر انصاري</t>
  </si>
  <si>
    <t>ناصر ناصر انصاري</t>
  </si>
  <si>
    <t xml:space="preserve"> واشقاني فرهاني</t>
  </si>
  <si>
    <t>مهدي واشقاني فرهاني</t>
  </si>
  <si>
    <t xml:space="preserve"> هلالي ابرسي</t>
  </si>
  <si>
    <t>اباذر هلالي ابرسي</t>
  </si>
  <si>
    <t xml:space="preserve"> همت يار</t>
  </si>
  <si>
    <t>حيدر همت يار</t>
  </si>
  <si>
    <t>چپردار</t>
  </si>
  <si>
    <t>نادر چپردار</t>
  </si>
  <si>
    <t>حصاص</t>
  </si>
  <si>
    <t>محمود رضا حصاص</t>
  </si>
  <si>
    <t>خالويي</t>
  </si>
  <si>
    <t>اكرم السادات خالويي</t>
  </si>
  <si>
    <t>خياط زاده</t>
  </si>
  <si>
    <t>عطا اله خياط زاده</t>
  </si>
  <si>
    <t>ذوقي</t>
  </si>
  <si>
    <t>عبدالرحيم ذوقي</t>
  </si>
  <si>
    <t>سپهوند</t>
  </si>
  <si>
    <t>عبدالرضا سپهوند</t>
  </si>
  <si>
    <t>سپيدپر كرج</t>
  </si>
  <si>
    <t>شركت سپيدپر كرج</t>
  </si>
  <si>
    <t>شيخ اسلامي</t>
  </si>
  <si>
    <t>حسن شيخ اسلامي</t>
  </si>
  <si>
    <t>شيخ عليشاهي</t>
  </si>
  <si>
    <t>حسين شيخ عليشاهي</t>
  </si>
  <si>
    <t>حديقي</t>
  </si>
  <si>
    <t>قنبرحديقي</t>
  </si>
  <si>
    <t>طيور پرور كرج</t>
  </si>
  <si>
    <t>شركت طيور پرور كرج</t>
  </si>
  <si>
    <t>عصر حمد</t>
  </si>
  <si>
    <t>شركت عصر حمد</t>
  </si>
  <si>
    <t>فر ميهني فرهاني</t>
  </si>
  <si>
    <t>قاسم فر ميهني فرهاني</t>
  </si>
  <si>
    <t>فصيحي لنگرودي</t>
  </si>
  <si>
    <t>سيدحسين فصيحي لنگرودي</t>
  </si>
  <si>
    <t>محمدرضافلاح فر</t>
  </si>
  <si>
    <t>كرامتي</t>
  </si>
  <si>
    <t>مهرداد كرامتي</t>
  </si>
  <si>
    <t>محمد حسيني</t>
  </si>
  <si>
    <t>محسن محمد حسيني</t>
  </si>
  <si>
    <t>مدير زارع</t>
  </si>
  <si>
    <t>محمد هادي مدير زارع</t>
  </si>
  <si>
    <t>معدن نژاد</t>
  </si>
  <si>
    <t>نجاتعلي معدن نژاد</t>
  </si>
  <si>
    <t>ملكي</t>
  </si>
  <si>
    <t>محمود ملكي</t>
  </si>
  <si>
    <t>ميراحمدي</t>
  </si>
  <si>
    <t>سيداحمدميراحمدي</t>
  </si>
  <si>
    <t>ميراسماعيلي</t>
  </si>
  <si>
    <t>سيداحمدميراسماعيلي</t>
  </si>
  <si>
    <t>نوروزي</t>
  </si>
  <si>
    <t>محمود نوروزي</t>
  </si>
  <si>
    <t>نيـــــك پور</t>
  </si>
  <si>
    <t>محمد نيـــــك پور</t>
  </si>
  <si>
    <t>يزدان يار</t>
  </si>
  <si>
    <t>رضا يزدان يار</t>
  </si>
  <si>
    <t>جوهر چی</t>
  </si>
  <si>
    <t>غلامرضا</t>
  </si>
  <si>
    <t xml:space="preserve">معدني پور </t>
  </si>
  <si>
    <t xml:space="preserve"> شانجانی</t>
  </si>
  <si>
    <t>جوادی</t>
  </si>
  <si>
    <t>مصطفی جوادی</t>
  </si>
  <si>
    <t>پرنشکو</t>
  </si>
  <si>
    <t>شرکت</t>
  </si>
  <si>
    <t xml:space="preserve"> سید محسنی</t>
  </si>
  <si>
    <t>سید اسماعیل سید محسنی</t>
  </si>
  <si>
    <t>مرغ مادر بهپرور کرج</t>
  </si>
  <si>
    <t>مفاخری</t>
  </si>
  <si>
    <t>قاسمی</t>
  </si>
  <si>
    <t>مركز آموزش شهيد زمانپور</t>
  </si>
  <si>
    <t>بهمنی</t>
  </si>
  <si>
    <t>حشمت الله</t>
  </si>
  <si>
    <t>خوشبازان</t>
  </si>
  <si>
    <t>جهانبخش</t>
  </si>
  <si>
    <t xml:space="preserve">وکیلی </t>
  </si>
  <si>
    <t>حافظ علی</t>
  </si>
  <si>
    <t>ظهیر سینا</t>
  </si>
  <si>
    <t>مادر گوشتي و مادرتخمگذاراستان البرز</t>
  </si>
  <si>
    <t>نام خانوادگي</t>
  </si>
  <si>
    <t>ظرفيت بهره برداري</t>
  </si>
  <si>
    <t>روستا</t>
  </si>
  <si>
    <t>نوع پروانه</t>
  </si>
  <si>
    <t>نحوه بهره برداري</t>
  </si>
  <si>
    <t>احد</t>
  </si>
  <si>
    <t>عليزاده متنق</t>
  </si>
  <si>
    <t>بانو صحرا</t>
  </si>
  <si>
    <t>مادر گوشتي</t>
  </si>
  <si>
    <t>حبيب اله</t>
  </si>
  <si>
    <t>نعيما</t>
  </si>
  <si>
    <t>برغان</t>
  </si>
  <si>
    <t>فتحعلي</t>
  </si>
  <si>
    <t>ناصر رنجبر</t>
  </si>
  <si>
    <t>وليان</t>
  </si>
  <si>
    <t>قنبرعلي</t>
  </si>
  <si>
    <t>خوشه گير</t>
  </si>
  <si>
    <t>سليمانخاني</t>
  </si>
  <si>
    <t>شركت تعاوني</t>
  </si>
  <si>
    <t>مرغ كوشا</t>
  </si>
  <si>
    <t>گلين رود</t>
  </si>
  <si>
    <t>470 ايثارگران</t>
  </si>
  <si>
    <t>آردهه</t>
  </si>
  <si>
    <t>محمدرضا</t>
  </si>
  <si>
    <t>سنقر اباد</t>
  </si>
  <si>
    <t>محمود</t>
  </si>
  <si>
    <t>فلاح زاده</t>
  </si>
  <si>
    <t>شركت</t>
  </si>
  <si>
    <t>مرغدشت</t>
  </si>
  <si>
    <t>نيكان نوين پرور</t>
  </si>
  <si>
    <t>سيدحسين</t>
  </si>
  <si>
    <t>سيد محمدلاهيجاني</t>
  </si>
  <si>
    <t>قزل حصار</t>
  </si>
  <si>
    <t>ماشااله</t>
  </si>
  <si>
    <t>اسدي نيك-جلیلیان(پیوند)</t>
  </si>
  <si>
    <t>گوهران مرغ</t>
  </si>
  <si>
    <t>مادر مرغك فارم 4</t>
  </si>
  <si>
    <t>خورين</t>
  </si>
  <si>
    <t>مادر مرغك فارم 2</t>
  </si>
  <si>
    <t>مادر مرغك فارم 1</t>
  </si>
  <si>
    <t>نام خانوادگی</t>
  </si>
  <si>
    <t xml:space="preserve">غلامعلی </t>
  </si>
  <si>
    <t>حقدان</t>
  </si>
  <si>
    <t>سید مرتضی</t>
  </si>
  <si>
    <t>حسینی</t>
  </si>
  <si>
    <t>پولت/تخمگذار</t>
  </si>
  <si>
    <t>پاسارگاد جوجه</t>
  </si>
  <si>
    <t>جوجه كشي مادر گوشتي</t>
  </si>
  <si>
    <t>جوجه كشي 501</t>
  </si>
  <si>
    <t>قريه خور</t>
  </si>
  <si>
    <t>مرغ مادر خراسان جنوبي</t>
  </si>
  <si>
    <t>شركت سهامي</t>
  </si>
  <si>
    <t>مرغك جوجه كشي 2</t>
  </si>
  <si>
    <t>سعيد آباد</t>
  </si>
  <si>
    <t>جوجه كشي مادر تخمگذار</t>
  </si>
  <si>
    <t>برایند(درخشانیه)</t>
  </si>
  <si>
    <t xml:space="preserve"> سهند جوجه زارع متنق</t>
  </si>
  <si>
    <t>مزيني کوثر</t>
  </si>
  <si>
    <t>7 واحد</t>
  </si>
  <si>
    <t>021-44499765</t>
  </si>
  <si>
    <t>جوجه كشي گوشتي/تخمگذار</t>
  </si>
  <si>
    <t>021-88276705-9123601776</t>
  </si>
  <si>
    <t>معصومه عليزاده</t>
  </si>
  <si>
    <t>آرين تيهو(ملاپور انصاری)</t>
  </si>
  <si>
    <t>شركت مزرعه سبز(محمود فلاح)</t>
  </si>
  <si>
    <t>9121553180-9121149740</t>
  </si>
  <si>
    <t xml:space="preserve"> فرشباف9127115740</t>
  </si>
  <si>
    <t>آمار مرغداریهای تخمگذار استان البرز</t>
  </si>
  <si>
    <t>شماره مجوز</t>
  </si>
  <si>
    <t>تاریخ مجوز</t>
  </si>
  <si>
    <t>کد واحد</t>
  </si>
  <si>
    <t>44/26192</t>
  </si>
  <si>
    <t>76/06/04</t>
  </si>
  <si>
    <t>44/46779</t>
  </si>
  <si>
    <t>73/11/18</t>
  </si>
  <si>
    <t>44/10332</t>
  </si>
  <si>
    <t>82/02/27</t>
  </si>
  <si>
    <t>44/49482</t>
  </si>
  <si>
    <t>76/11/11</t>
  </si>
  <si>
    <t>44/74506</t>
  </si>
  <si>
    <t>83/11/27</t>
  </si>
  <si>
    <t>44/49479</t>
  </si>
  <si>
    <t>44/47780</t>
  </si>
  <si>
    <t>72/12/28</t>
  </si>
  <si>
    <t>44/20948</t>
  </si>
  <si>
    <t>77/05/17</t>
  </si>
  <si>
    <t>44/32022</t>
  </si>
  <si>
    <t>80/07/07</t>
  </si>
  <si>
    <t>44/43691</t>
  </si>
  <si>
    <t>79/08/25</t>
  </si>
  <si>
    <t>44/24387</t>
  </si>
  <si>
    <t>76/05/21</t>
  </si>
  <si>
    <t>44/23465</t>
  </si>
  <si>
    <t>74/06/06</t>
  </si>
  <si>
    <t>44/1271</t>
  </si>
  <si>
    <t>81/10/15</t>
  </si>
  <si>
    <t>44/16912</t>
  </si>
  <si>
    <t>75/07/21</t>
  </si>
  <si>
    <t>44/12119</t>
  </si>
  <si>
    <t>83/03/02</t>
  </si>
  <si>
    <t>44/26177</t>
  </si>
  <si>
    <t>72/08/02</t>
  </si>
  <si>
    <t>44/22280</t>
  </si>
  <si>
    <t>72/08/07</t>
  </si>
  <si>
    <t>44/42538</t>
  </si>
  <si>
    <t>44/51640</t>
  </si>
  <si>
    <t>79/12/22</t>
  </si>
  <si>
    <t>78/4/26</t>
  </si>
  <si>
    <t>44/47791</t>
  </si>
  <si>
    <t>73/10/03</t>
  </si>
  <si>
    <t>44/43550</t>
  </si>
  <si>
    <t>72/12/02</t>
  </si>
  <si>
    <t>44/28214</t>
  </si>
  <si>
    <t>44/14883</t>
  </si>
  <si>
    <t>76/04/22</t>
  </si>
  <si>
    <t>44/12393</t>
  </si>
  <si>
    <t>74/03/24</t>
  </si>
  <si>
    <t>44/29089</t>
  </si>
  <si>
    <t>74/07/16</t>
  </si>
  <si>
    <t>85/09/29</t>
  </si>
  <si>
    <t>09121449890-09121146105</t>
  </si>
  <si>
    <t>44/13296</t>
  </si>
  <si>
    <t>74/04/03</t>
  </si>
  <si>
    <t>78/11/20</t>
  </si>
  <si>
    <t>44/6902</t>
  </si>
  <si>
    <t>80/02/23</t>
  </si>
  <si>
    <t>44/15217</t>
  </si>
  <si>
    <t>85/02/18</t>
  </si>
  <si>
    <t>44/21103</t>
  </si>
  <si>
    <t>77/05/18</t>
  </si>
  <si>
    <t>44/80432</t>
  </si>
  <si>
    <t>83/12/23</t>
  </si>
  <si>
    <t>44/80737</t>
  </si>
  <si>
    <t>83/12/24</t>
  </si>
  <si>
    <t>مرادی09123269838-88785962</t>
  </si>
  <si>
    <t>44/53465</t>
  </si>
  <si>
    <t>84/07/27</t>
  </si>
  <si>
    <t>44/1512</t>
  </si>
  <si>
    <t>74/01/16</t>
  </si>
  <si>
    <t>44/14348</t>
  </si>
  <si>
    <t>81/03/20</t>
  </si>
  <si>
    <t>106/7/60836</t>
  </si>
  <si>
    <t>88/08/24</t>
  </si>
  <si>
    <t>44/25106</t>
  </si>
  <si>
    <t>75/06/21</t>
  </si>
  <si>
    <t>44/41922</t>
  </si>
  <si>
    <t>79/10/22</t>
  </si>
  <si>
    <t>44/40249</t>
  </si>
  <si>
    <t>86/6/3</t>
  </si>
  <si>
    <t>106/7/18988</t>
  </si>
  <si>
    <t>89/3/16</t>
  </si>
  <si>
    <t>44/43428</t>
  </si>
  <si>
    <t>82/07/27</t>
  </si>
  <si>
    <t>106/7/54852</t>
  </si>
  <si>
    <t>87/08/21</t>
  </si>
  <si>
    <t>09123201823</t>
  </si>
  <si>
    <t>106/7/83793</t>
  </si>
  <si>
    <t>88/11/14</t>
  </si>
  <si>
    <t>106/7/41802</t>
  </si>
  <si>
    <t>88/06/10</t>
  </si>
  <si>
    <t>44/28892</t>
  </si>
  <si>
    <t>75/07/25</t>
  </si>
  <si>
    <t>پولت وتخمگذار</t>
  </si>
  <si>
    <t>44/53987</t>
  </si>
  <si>
    <t>89/09/17</t>
  </si>
  <si>
    <t>44/64028</t>
  </si>
  <si>
    <t>75/07/17</t>
  </si>
  <si>
    <t>44/1313</t>
  </si>
  <si>
    <t>79/11/04</t>
  </si>
  <si>
    <t>44/37282</t>
  </si>
  <si>
    <t>74/09/14</t>
  </si>
  <si>
    <t>44/11688</t>
  </si>
  <si>
    <t>72/10/24</t>
  </si>
  <si>
    <t>44/67037</t>
  </si>
  <si>
    <t>82/11/19</t>
  </si>
  <si>
    <t>44/21661</t>
  </si>
  <si>
    <t>73/07/03</t>
  </si>
  <si>
    <t>44/19703</t>
  </si>
  <si>
    <t>81/09/19</t>
  </si>
  <si>
    <t>44/27761</t>
  </si>
  <si>
    <t>76/08/15</t>
  </si>
  <si>
    <t>44/48387</t>
  </si>
  <si>
    <t>76/11/04</t>
  </si>
  <si>
    <t>44/48200</t>
  </si>
  <si>
    <t>79/12/02</t>
  </si>
  <si>
    <t>44/11638</t>
  </si>
  <si>
    <t>74/03/22</t>
  </si>
  <si>
    <t>44/3398</t>
  </si>
  <si>
    <t>80/02/02</t>
  </si>
  <si>
    <t>44/8658</t>
  </si>
  <si>
    <t>81/02/22</t>
  </si>
  <si>
    <t xml:space="preserve"> شرکت تعاونی انصار 563</t>
  </si>
  <si>
    <t>12/33/38572</t>
  </si>
  <si>
    <t>91/03/06</t>
  </si>
  <si>
    <t>44/10746</t>
  </si>
  <si>
    <t>74/03/14</t>
  </si>
  <si>
    <t>43/29339</t>
  </si>
  <si>
    <t>72/10/26</t>
  </si>
  <si>
    <t>44/36805</t>
  </si>
  <si>
    <t>84/06/07</t>
  </si>
  <si>
    <t>110/1/13709</t>
  </si>
  <si>
    <t>90/06/26</t>
  </si>
  <si>
    <t>44/47989</t>
  </si>
  <si>
    <t>84/07/30</t>
  </si>
  <si>
    <t>44/47111</t>
  </si>
  <si>
    <t>76/10/21</t>
  </si>
  <si>
    <t>44/64868</t>
  </si>
  <si>
    <t>84/06/28</t>
  </si>
  <si>
    <t>44/72468</t>
  </si>
  <si>
    <t>84/11/18</t>
  </si>
  <si>
    <t>44/55628</t>
  </si>
  <si>
    <t>80/10/26</t>
  </si>
  <si>
    <t>44/36093</t>
  </si>
  <si>
    <t>80/07/25</t>
  </si>
  <si>
    <t>44/36656</t>
  </si>
  <si>
    <t>75/09/20</t>
  </si>
  <si>
    <t>44/2664</t>
  </si>
  <si>
    <t>80/01/16</t>
  </si>
  <si>
    <t>09122626151</t>
  </si>
  <si>
    <t>44/27647</t>
  </si>
  <si>
    <t>72/10/08</t>
  </si>
  <si>
    <t>صمد ذبيحي نيا</t>
  </si>
  <si>
    <t>44/32326</t>
  </si>
  <si>
    <t>74/08/09</t>
  </si>
  <si>
    <t>106/7/52601</t>
  </si>
  <si>
    <t>73/05/03</t>
  </si>
  <si>
    <t>44/18083</t>
  </si>
  <si>
    <t>74/04/31</t>
  </si>
  <si>
    <t>44/2961</t>
  </si>
  <si>
    <t>80/01/29</t>
  </si>
  <si>
    <t>44/32227</t>
  </si>
  <si>
    <t>81/06/19</t>
  </si>
  <si>
    <t>44/26838</t>
  </si>
  <si>
    <t>83/05/03</t>
  </si>
  <si>
    <t>44/13708</t>
  </si>
  <si>
    <t>80/03/06</t>
  </si>
  <si>
    <t>44/36225</t>
  </si>
  <si>
    <t>84/06/06</t>
  </si>
  <si>
    <t>44/15838</t>
  </si>
  <si>
    <t>80/04/17</t>
  </si>
  <si>
    <t>44/2784</t>
  </si>
  <si>
    <t>77/01/24</t>
  </si>
  <si>
    <t>44/26227</t>
  </si>
  <si>
    <t>12/33/30533</t>
  </si>
  <si>
    <t>90/12/14</t>
  </si>
  <si>
    <t>44/33047</t>
  </si>
  <si>
    <t>72/12/20</t>
  </si>
  <si>
    <t>44/10784</t>
  </si>
  <si>
    <t>81/03/01</t>
  </si>
  <si>
    <t>44/17633</t>
  </si>
  <si>
    <t>73/02/23</t>
  </si>
  <si>
    <t>44/44811</t>
  </si>
  <si>
    <t>74/10/14</t>
  </si>
  <si>
    <t>44/32398</t>
  </si>
  <si>
    <t>77/07/29</t>
  </si>
  <si>
    <t>44/39779</t>
  </si>
  <si>
    <t>75/4/26</t>
  </si>
  <si>
    <t>44/62892</t>
  </si>
  <si>
    <t>80/11/30</t>
  </si>
  <si>
    <t>44/55109</t>
  </si>
  <si>
    <t>85/07/26</t>
  </si>
  <si>
    <t>44/4606</t>
  </si>
  <si>
    <t>74/02/04</t>
  </si>
  <si>
    <t>106/1/18522</t>
  </si>
  <si>
    <t>90/08/19</t>
  </si>
  <si>
    <t>44/46260</t>
  </si>
  <si>
    <t>77/11/06</t>
  </si>
  <si>
    <t>44/6356</t>
  </si>
  <si>
    <t>78/03/10</t>
  </si>
  <si>
    <t>طاهره رضاوند</t>
  </si>
  <si>
    <t>44/76650</t>
  </si>
  <si>
    <t>83/12/09</t>
  </si>
  <si>
    <t>09121612723</t>
  </si>
  <si>
    <t>44/35717</t>
  </si>
  <si>
    <t>79/09/09</t>
  </si>
  <si>
    <t>حسین هاشم زاده</t>
  </si>
  <si>
    <t>44/23209</t>
  </si>
  <si>
    <t>75/06/25</t>
  </si>
  <si>
    <t>44/64551</t>
  </si>
  <si>
    <t>80/09/17</t>
  </si>
  <si>
    <t>44/23062</t>
  </si>
  <si>
    <t>74/06/11</t>
  </si>
  <si>
    <t>09121695231</t>
  </si>
  <si>
    <t>106/7/36631</t>
  </si>
  <si>
    <t>89/05/19</t>
  </si>
  <si>
    <t>09195756259-09369957151</t>
  </si>
  <si>
    <t>106/7/43338</t>
  </si>
  <si>
    <t>88/06/17</t>
  </si>
  <si>
    <t>90/5632</t>
  </si>
  <si>
    <t>90/03/24</t>
  </si>
  <si>
    <t>90/4633</t>
  </si>
  <si>
    <t>90/03/11</t>
  </si>
  <si>
    <t>90/10060</t>
  </si>
  <si>
    <t>90/05/10</t>
  </si>
  <si>
    <t>44/66322</t>
  </si>
  <si>
    <t>82/10/02</t>
  </si>
  <si>
    <t>44/335</t>
  </si>
  <si>
    <t>75/01/14</t>
  </si>
  <si>
    <t>09121449890</t>
  </si>
  <si>
    <t>106/1/20248</t>
  </si>
  <si>
    <t>90/9/9</t>
  </si>
  <si>
    <t>90/7858</t>
  </si>
  <si>
    <t>90/04/15</t>
  </si>
  <si>
    <t>106/1/10903</t>
  </si>
  <si>
    <t>90/5/19</t>
  </si>
  <si>
    <t>106/1/12279</t>
  </si>
  <si>
    <t>90/6/7</t>
  </si>
  <si>
    <t>106/7/54307</t>
  </si>
  <si>
    <t>89/7/27</t>
  </si>
  <si>
    <t>106/1/17860</t>
  </si>
  <si>
    <t>90/8/12</t>
  </si>
  <si>
    <t>44/47203</t>
  </si>
  <si>
    <t>73/12/22</t>
  </si>
  <si>
    <t>44/46763</t>
  </si>
  <si>
    <t>73/12/17</t>
  </si>
  <si>
    <t>44/36348</t>
  </si>
  <si>
    <t>76/8/7</t>
  </si>
  <si>
    <t>44/43814</t>
  </si>
  <si>
    <t>79/11/4</t>
  </si>
  <si>
    <t>09123600684</t>
  </si>
  <si>
    <t>106/7/86343</t>
  </si>
  <si>
    <t>89/11/27</t>
  </si>
  <si>
    <t>امیر حسین انوشیروانی</t>
  </si>
  <si>
    <t>110/1/13706</t>
  </si>
  <si>
    <t>90/5/26</t>
  </si>
  <si>
    <t>09121253231</t>
  </si>
  <si>
    <t>106/7/13198</t>
  </si>
  <si>
    <t>89/2/22</t>
  </si>
  <si>
    <t>09121220732</t>
  </si>
  <si>
    <t>106/7/79534</t>
  </si>
  <si>
    <t>88/11/3</t>
  </si>
  <si>
    <t xml:space="preserve">پولت </t>
  </si>
  <si>
    <t>مجموع گله</t>
  </si>
  <si>
    <t xml:space="preserve"> جیک آونگ09121532110 </t>
  </si>
  <si>
    <t>گوشتی نظرآباد</t>
  </si>
  <si>
    <t>26373365028</t>
  </si>
  <si>
    <t>مشترک محمدرضا ملامحمدی20000 محمد ملا محمدی 18000</t>
  </si>
  <si>
    <t>09123593168</t>
  </si>
  <si>
    <t xml:space="preserve">شركت آرین تیهو </t>
  </si>
  <si>
    <t>مشترک شمس اله توکلی 6200</t>
  </si>
  <si>
    <t>قبلا بنام محمود ملا قاسمی تبریزی</t>
  </si>
  <si>
    <t xml:space="preserve"> قبلا بنام علی حشمتی پور9124501016</t>
  </si>
  <si>
    <t>9123331124-نظری91222381389</t>
  </si>
  <si>
    <t>9126673848-936086132-4643262</t>
  </si>
  <si>
    <t>مشترک رضایی 5040</t>
  </si>
  <si>
    <t>مشترک گنجوی10180</t>
  </si>
  <si>
    <t>9121694528مشترک</t>
  </si>
  <si>
    <t>قبلا بنام حسین خرمی</t>
  </si>
  <si>
    <t>مشترک واله 5500نخبه زعیم</t>
  </si>
  <si>
    <t>قبلا10000</t>
  </si>
  <si>
    <t>واحد</t>
  </si>
  <si>
    <t>محمد رضا محسنی شور عینی</t>
  </si>
  <si>
    <t>افزایش ظرفیت91</t>
  </si>
  <si>
    <t>مقدار</t>
  </si>
  <si>
    <t>اميني(مرغ مادر کوثر)</t>
  </si>
  <si>
    <t>نام بهره بردار/شركت</t>
  </si>
  <si>
    <t>تلفن تماس</t>
  </si>
  <si>
    <t>مادر</t>
  </si>
  <si>
    <t>توام</t>
  </si>
  <si>
    <t>فعال</t>
  </si>
  <si>
    <t>شركت بالنده رشد</t>
  </si>
  <si>
    <t>ساسان ناصر زارع</t>
  </si>
  <si>
    <t>---------</t>
  </si>
  <si>
    <t>شركت محصص</t>
  </si>
  <si>
    <t>اطلاعات شناسنامه ای</t>
  </si>
  <si>
    <t>اصلاح ظرفیت</t>
  </si>
  <si>
    <t>نیمه فعال</t>
  </si>
  <si>
    <t>راکد</t>
  </si>
  <si>
    <t>بازار مبل علی</t>
  </si>
  <si>
    <t>جوجه ریزی</t>
  </si>
  <si>
    <t>ناصر زارعی(مرغ درنا)</t>
  </si>
  <si>
    <t>محمد جواد (ابوالفضل)خدا رحمي</t>
  </si>
  <si>
    <t>ظرفیت جدید90</t>
  </si>
  <si>
    <t>66437135-8*09121153863جلیلیان</t>
  </si>
  <si>
    <t>عبدالله(پسر)</t>
  </si>
  <si>
    <t>نر(مولد)</t>
  </si>
  <si>
    <t>ماده(مولد)</t>
  </si>
  <si>
    <t>سایر سنین(جوجه)</t>
  </si>
  <si>
    <t>تعداد پرنده های موجود</t>
  </si>
  <si>
    <t>فعالیت</t>
  </si>
  <si>
    <t xml:space="preserve">فعال </t>
  </si>
  <si>
    <t>غیر فعال</t>
  </si>
  <si>
    <t>حسين ونكي</t>
  </si>
  <si>
    <t>میر دامادی</t>
  </si>
  <si>
    <t>اطلاعات مزارع پرورش شتر مرغ استان البرز(بهره برداری)</t>
  </si>
  <si>
    <t>اطلاعات مزارع پرورش شتر مرغ استان البرز(فاقد مجوز)</t>
  </si>
  <si>
    <t>91/8/7</t>
  </si>
  <si>
    <t>12/33/54915</t>
  </si>
  <si>
    <t>سید محمود حسینی ساجدی</t>
  </si>
  <si>
    <t>پولت  تخمگذار</t>
  </si>
  <si>
    <t>احمد حاج وزيري(پولت)</t>
  </si>
  <si>
    <t>محمود دليلي(پولت)</t>
  </si>
  <si>
    <t>خلیل غفاری مقدم(پولت)</t>
  </si>
  <si>
    <t>قبلا30000 بود</t>
  </si>
  <si>
    <t>9121066815</t>
  </si>
  <si>
    <t>تعاونی 558 لاچین(وحید کاشانی)</t>
  </si>
  <si>
    <t>09121694045</t>
  </si>
  <si>
    <t xml:space="preserve"> شهناز</t>
  </si>
  <si>
    <t xml:space="preserve">سيد ابراهيم </t>
  </si>
  <si>
    <t>ده بزرگي(سجاد افکاری قره مسجد)</t>
  </si>
  <si>
    <t>محمود کاظمی  سرحد آباد</t>
  </si>
  <si>
    <t>مرغ آتش خوار</t>
  </si>
  <si>
    <t>محمود غلامزاده</t>
  </si>
  <si>
    <t>21000</t>
  </si>
  <si>
    <t>جدید</t>
  </si>
  <si>
    <t>مشترک حسینعلی صفرخانی10000 و غلامزاده 11000</t>
  </si>
  <si>
    <t>امیرحسین مسچي فرد</t>
  </si>
  <si>
    <t>تغییر نام محمد مسچی فرد</t>
  </si>
  <si>
    <t>بهره برداری بوقلمون گوشتی</t>
  </si>
  <si>
    <t>تاسیس بوقلمون گوشتی</t>
  </si>
  <si>
    <t xml:space="preserve">ابوالفضل </t>
  </si>
  <si>
    <t>تاسیس</t>
  </si>
  <si>
    <t>اعتبار پروانه</t>
  </si>
  <si>
    <t>17/12/90-21/3/92</t>
  </si>
  <si>
    <t>12/33/50943</t>
  </si>
  <si>
    <t>12/33/40832</t>
  </si>
  <si>
    <t>شرکت طیور بانگ سحر</t>
  </si>
  <si>
    <t>تاسیس گوشتی</t>
  </si>
  <si>
    <t xml:space="preserve"> موسوی هاشمی</t>
  </si>
  <si>
    <t>میراژدر</t>
  </si>
  <si>
    <t>91/1/21-93/2/11</t>
  </si>
  <si>
    <t>تاریخ اعتبار</t>
  </si>
  <si>
    <t>نوع</t>
  </si>
  <si>
    <t>خورانی</t>
  </si>
  <si>
    <t>الیاس</t>
  </si>
  <si>
    <t>91/2/28-92/2/10</t>
  </si>
  <si>
    <t>نام نام خانوادگی</t>
  </si>
  <si>
    <t>کرج گوشتی اشتهارد</t>
  </si>
  <si>
    <t>سال 90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</si>
</sst>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178"/>
      <scheme val="minor"/>
    </font>
    <font>
      <b/>
      <sz val="16"/>
      <color theme="1"/>
      <name val="Zar"/>
      <charset val="178"/>
    </font>
    <font>
      <b/>
      <sz val="26"/>
      <color theme="1"/>
      <name val="Zar"/>
      <charset val="178"/>
    </font>
    <font>
      <b/>
      <sz val="14"/>
      <color theme="1"/>
      <name val="Zar"/>
      <charset val="178"/>
    </font>
    <font>
      <sz val="10"/>
      <color indexed="8"/>
      <name val="Arial"/>
      <family val="2"/>
    </font>
    <font>
      <b/>
      <sz val="11"/>
      <color theme="1"/>
      <name val="Zar"/>
      <charset val="178"/>
    </font>
    <font>
      <sz val="14"/>
      <color theme="1"/>
      <name val="Zar"/>
      <charset val="178"/>
    </font>
    <font>
      <sz val="11"/>
      <name val="Calibri"/>
      <family val="2"/>
      <charset val="178"/>
      <scheme val="minor"/>
    </font>
    <font>
      <sz val="11"/>
      <name val="B Zar"/>
      <charset val="178"/>
    </font>
    <font>
      <b/>
      <sz val="11"/>
      <name val="B Zar"/>
      <charset val="178"/>
    </font>
    <font>
      <b/>
      <sz val="14"/>
      <name val="B Zar"/>
      <charset val="178"/>
    </font>
    <font>
      <b/>
      <sz val="10"/>
      <color indexed="8"/>
      <name val="Zar"/>
      <charset val="178"/>
    </font>
    <font>
      <b/>
      <sz val="8"/>
      <color indexed="8"/>
      <name val="Zar"/>
      <charset val="178"/>
    </font>
    <font>
      <b/>
      <sz val="14"/>
      <name val="Zar"/>
      <charset val="178"/>
    </font>
    <font>
      <b/>
      <sz val="12"/>
      <color indexed="8"/>
      <name val="Zar"/>
      <charset val="178"/>
    </font>
    <font>
      <b/>
      <sz val="20"/>
      <name val="B Zar"/>
      <charset val="178"/>
    </font>
    <font>
      <sz val="20"/>
      <name val="Calibri"/>
      <family val="2"/>
      <scheme val="minor"/>
    </font>
    <font>
      <b/>
      <sz val="12"/>
      <name val="2  Zar"/>
      <charset val="178"/>
    </font>
    <font>
      <sz val="11"/>
      <name val="2  Zar"/>
      <charset val="178"/>
    </font>
    <font>
      <sz val="14"/>
      <color theme="1"/>
      <name val="Calibri"/>
      <family val="2"/>
      <charset val="178"/>
      <scheme val="minor"/>
    </font>
    <font>
      <sz val="10"/>
      <name val="2  Zar"/>
      <charset val="178"/>
    </font>
    <font>
      <sz val="11"/>
      <name val="Calibri"/>
      <family val="2"/>
      <scheme val="minor"/>
    </font>
    <font>
      <sz val="14"/>
      <name val="B Zar"/>
      <charset val="178"/>
    </font>
    <font>
      <b/>
      <sz val="14"/>
      <color rgb="FF000000"/>
      <name val="Zar"/>
      <charset val="178"/>
    </font>
    <font>
      <b/>
      <sz val="11"/>
      <color theme="1"/>
      <name val="Calibri"/>
      <family val="2"/>
      <scheme val="minor"/>
    </font>
    <font>
      <sz val="16"/>
      <color rgb="FF000000"/>
      <name val="Zar"/>
      <charset val="178"/>
    </font>
    <font>
      <sz val="14"/>
      <color rgb="FF000000"/>
      <name val="Zar"/>
      <charset val="178"/>
    </font>
    <font>
      <b/>
      <sz val="16"/>
      <color rgb="FF000000"/>
      <name val="Zar"/>
      <charset val="178"/>
    </font>
    <font>
      <sz val="36"/>
      <color rgb="FF000000"/>
      <name val="Zar"/>
      <charset val="178"/>
    </font>
    <font>
      <sz val="16"/>
      <color theme="1"/>
      <name val="Zar"/>
      <charset val="178"/>
    </font>
    <font>
      <b/>
      <sz val="14"/>
      <color theme="1"/>
      <name val="B Zar"/>
      <charset val="178"/>
    </font>
    <font>
      <b/>
      <sz val="14"/>
      <color indexed="8"/>
      <name val="Zar"/>
      <charset val="178"/>
    </font>
    <font>
      <sz val="14"/>
      <name val="Zar"/>
      <charset val="178"/>
    </font>
    <font>
      <b/>
      <sz val="12"/>
      <name val="Zar"/>
      <charset val="178"/>
    </font>
    <font>
      <b/>
      <sz val="36"/>
      <color theme="1"/>
      <name val="Zar"/>
      <charset val="178"/>
    </font>
    <font>
      <b/>
      <sz val="20"/>
      <color theme="1"/>
      <name val="Zar"/>
      <charset val="178"/>
    </font>
    <font>
      <sz val="22"/>
      <name val="Zar"/>
      <charset val="178"/>
    </font>
    <font>
      <b/>
      <sz val="12"/>
      <color rgb="FF000000"/>
      <name val="Zar"/>
      <charset val="178"/>
    </font>
    <font>
      <b/>
      <sz val="8"/>
      <color rgb="FF000000"/>
      <name val="Zar"/>
      <charset val="178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indexed="8"/>
      <name val="Zar"/>
      <charset val="178"/>
    </font>
    <font>
      <b/>
      <sz val="18"/>
      <color theme="1"/>
      <name val="Calibri"/>
      <family val="2"/>
      <scheme val="minor"/>
    </font>
    <font>
      <b/>
      <sz val="18"/>
      <color theme="1"/>
      <name val="2  Titr"/>
      <charset val="178"/>
    </font>
    <font>
      <u/>
      <sz val="11"/>
      <color theme="10"/>
      <name val="Calibri"/>
      <family val="2"/>
      <charset val="17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11" fillId="3" borderId="12" xfId="0" applyFont="1" applyFill="1" applyBorder="1" applyAlignment="1">
      <alignment horizontal="center" vertical="distributed"/>
    </xf>
    <xf numFmtId="0" fontId="11" fillId="3" borderId="14" xfId="0" applyFont="1" applyFill="1" applyBorder="1" applyAlignment="1">
      <alignment horizontal="center" vertical="distributed"/>
    </xf>
    <xf numFmtId="49" fontId="13" fillId="2" borderId="15" xfId="0" applyNumberFormat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 wrapText="1"/>
    </xf>
    <xf numFmtId="0" fontId="14" fillId="2" borderId="16" xfId="1" applyFont="1" applyFill="1" applyBorder="1" applyAlignment="1">
      <alignment horizontal="center" wrapText="1"/>
    </xf>
    <xf numFmtId="49" fontId="13" fillId="2" borderId="22" xfId="0" applyNumberFormat="1" applyFont="1" applyFill="1" applyBorder="1" applyAlignment="1">
      <alignment horizontal="center"/>
    </xf>
    <xf numFmtId="0" fontId="14" fillId="2" borderId="22" xfId="1" applyFont="1" applyFill="1" applyBorder="1" applyAlignment="1">
      <alignment horizontal="center" wrapText="1"/>
    </xf>
    <xf numFmtId="0" fontId="14" fillId="2" borderId="29" xfId="1" applyFont="1" applyFill="1" applyBorder="1" applyAlignment="1">
      <alignment horizontal="center" wrapText="1"/>
    </xf>
    <xf numFmtId="0" fontId="14" fillId="2" borderId="30" xfId="1" applyFont="1" applyFill="1" applyBorder="1" applyAlignment="1">
      <alignment horizontal="center" wrapText="1"/>
    </xf>
    <xf numFmtId="0" fontId="14" fillId="2" borderId="18" xfId="1" applyFont="1" applyFill="1" applyBorder="1" applyAlignment="1">
      <alignment horizontal="center" wrapText="1"/>
    </xf>
    <xf numFmtId="49" fontId="13" fillId="2" borderId="26" xfId="0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49" fontId="13" fillId="2" borderId="19" xfId="0" applyNumberFormat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shrinkToFit="1" readingOrder="2"/>
    </xf>
    <xf numFmtId="0" fontId="19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3" fontId="17" fillId="2" borderId="5" xfId="0" applyNumberFormat="1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top"/>
    </xf>
    <xf numFmtId="0" fontId="21" fillId="2" borderId="1" xfId="0" applyFont="1" applyFill="1" applyBorder="1"/>
    <xf numFmtId="0" fontId="22" fillId="2" borderId="1" xfId="0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 readingOrder="2"/>
    </xf>
    <xf numFmtId="0" fontId="26" fillId="2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 readingOrder="2"/>
    </xf>
    <xf numFmtId="0" fontId="27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 readingOrder="2"/>
    </xf>
    <xf numFmtId="0" fontId="25" fillId="5" borderId="1" xfId="0" applyFont="1" applyFill="1" applyBorder="1" applyAlignment="1">
      <alignment horizontal="center" vertical="center" wrapText="1" readingOrder="2"/>
    </xf>
    <xf numFmtId="0" fontId="26" fillId="5" borderId="1" xfId="0" applyFont="1" applyFill="1" applyBorder="1" applyAlignment="1">
      <alignment horizontal="center" vertical="center" wrapText="1" readingOrder="2"/>
    </xf>
    <xf numFmtId="3" fontId="25" fillId="2" borderId="1" xfId="0" applyNumberFormat="1" applyFont="1" applyFill="1" applyBorder="1" applyAlignment="1">
      <alignment horizontal="center" vertical="center" wrapText="1" readingOrder="2"/>
    </xf>
    <xf numFmtId="0" fontId="29" fillId="2" borderId="1" xfId="0" applyFont="1" applyFill="1" applyBorder="1" applyAlignment="1">
      <alignment horizontal="center" vertical="center" wrapText="1" readingOrder="2"/>
    </xf>
    <xf numFmtId="0" fontId="29" fillId="5" borderId="1" xfId="0" applyFont="1" applyFill="1" applyBorder="1" applyAlignment="1">
      <alignment horizontal="center" vertical="center" wrapText="1" readingOrder="2"/>
    </xf>
    <xf numFmtId="0" fontId="30" fillId="0" borderId="1" xfId="0" applyFont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 wrapText="1" readingOrder="2"/>
    </xf>
    <xf numFmtId="3" fontId="1" fillId="4" borderId="1" xfId="0" applyNumberFormat="1" applyFont="1" applyFill="1" applyBorder="1" applyAlignment="1">
      <alignment horizontal="center" vertical="center"/>
    </xf>
    <xf numFmtId="49" fontId="14" fillId="2" borderId="15" xfId="1" applyNumberFormat="1" applyFont="1" applyFill="1" applyBorder="1" applyAlignment="1">
      <alignment horizontal="center" wrapText="1"/>
    </xf>
    <xf numFmtId="49" fontId="31" fillId="2" borderId="15" xfId="1" applyNumberFormat="1" applyFont="1" applyFill="1" applyBorder="1" applyAlignment="1">
      <alignment horizontal="center" wrapText="1"/>
    </xf>
    <xf numFmtId="0" fontId="14" fillId="2" borderId="17" xfId="1" applyFont="1" applyFill="1" applyBorder="1" applyAlignment="1">
      <alignment horizontal="center" wrapText="1"/>
    </xf>
    <xf numFmtId="0" fontId="14" fillId="2" borderId="27" xfId="1" applyFont="1" applyFill="1" applyBorder="1" applyAlignment="1">
      <alignment horizontal="center" wrapText="1"/>
    </xf>
    <xf numFmtId="49" fontId="14" fillId="2" borderId="27" xfId="1" applyNumberFormat="1" applyFont="1" applyFill="1" applyBorder="1" applyAlignment="1">
      <alignment horizontal="center" wrapText="1"/>
    </xf>
    <xf numFmtId="49" fontId="13" fillId="2" borderId="20" xfId="0" applyNumberFormat="1" applyFont="1" applyFill="1" applyBorder="1" applyAlignment="1">
      <alignment horizontal="center"/>
    </xf>
    <xf numFmtId="0" fontId="14" fillId="2" borderId="20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 wrapText="1"/>
    </xf>
    <xf numFmtId="49" fontId="14" fillId="2" borderId="20" xfId="1" applyNumberFormat="1" applyFont="1" applyFill="1" applyBorder="1" applyAlignment="1">
      <alignment horizontal="center" wrapText="1"/>
    </xf>
    <xf numFmtId="49" fontId="14" fillId="2" borderId="22" xfId="1" applyNumberFormat="1" applyFont="1" applyFill="1" applyBorder="1" applyAlignment="1">
      <alignment horizontal="center" wrapText="1"/>
    </xf>
    <xf numFmtId="0" fontId="14" fillId="2" borderId="23" xfId="1" applyFont="1" applyFill="1" applyBorder="1" applyAlignment="1">
      <alignment horizontal="center" wrapText="1"/>
    </xf>
    <xf numFmtId="0" fontId="14" fillId="2" borderId="24" xfId="1" applyFont="1" applyFill="1" applyBorder="1" applyAlignment="1">
      <alignment horizontal="center" wrapText="1"/>
    </xf>
    <xf numFmtId="0" fontId="14" fillId="2" borderId="25" xfId="1" applyFont="1" applyFill="1" applyBorder="1" applyAlignment="1">
      <alignment horizontal="center" wrapText="1"/>
    </xf>
    <xf numFmtId="49" fontId="14" fillId="2" borderId="1" xfId="1" applyNumberFormat="1" applyFont="1" applyFill="1" applyBorder="1" applyAlignment="1">
      <alignment horizontal="center" wrapText="1"/>
    </xf>
    <xf numFmtId="49" fontId="14" fillId="2" borderId="5" xfId="1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distributed"/>
    </xf>
    <xf numFmtId="0" fontId="33" fillId="4" borderId="1" xfId="2" applyFont="1" applyFill="1" applyBorder="1" applyAlignment="1">
      <alignment horizontal="center" vertical="center" wrapText="1"/>
    </xf>
    <xf numFmtId="3" fontId="32" fillId="4" borderId="1" xfId="0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wrapText="1"/>
    </xf>
    <xf numFmtId="0" fontId="14" fillId="4" borderId="16" xfId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37" fillId="2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shrinkToFit="1" readingOrder="2"/>
    </xf>
    <xf numFmtId="3" fontId="10" fillId="2" borderId="1" xfId="0" applyNumberFormat="1" applyFont="1" applyFill="1" applyBorder="1" applyAlignment="1">
      <alignment horizontal="center" vertical="center" shrinkToFit="1" readingOrder="2"/>
    </xf>
    <xf numFmtId="0" fontId="17" fillId="4" borderId="1" xfId="0" applyFont="1" applyFill="1" applyBorder="1" applyAlignment="1">
      <alignment horizontal="center" vertical="top"/>
    </xf>
    <xf numFmtId="0" fontId="0" fillId="0" borderId="2" xfId="0" applyBorder="1"/>
    <xf numFmtId="0" fontId="26" fillId="2" borderId="2" xfId="0" applyFont="1" applyFill="1" applyBorder="1" applyAlignment="1">
      <alignment horizontal="center" vertical="center" wrapText="1" readingOrder="2"/>
    </xf>
    <xf numFmtId="49" fontId="36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 readingOrder="2"/>
    </xf>
    <xf numFmtId="0" fontId="39" fillId="2" borderId="1" xfId="0" applyFont="1" applyFill="1" applyBorder="1" applyAlignment="1">
      <alignment horizontal="right" vertical="top" wrapText="1" readingOrder="2"/>
    </xf>
    <xf numFmtId="0" fontId="14" fillId="2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wrapText="1"/>
    </xf>
    <xf numFmtId="0" fontId="14" fillId="7" borderId="1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33" xfId="1" applyFont="1" applyFill="1" applyBorder="1" applyAlignment="1">
      <alignment horizontal="center" wrapText="1"/>
    </xf>
    <xf numFmtId="0" fontId="44" fillId="0" borderId="0" xfId="0" applyFont="1" applyAlignment="1">
      <alignment horizontal="center" vertical="center"/>
    </xf>
    <xf numFmtId="0" fontId="39" fillId="2" borderId="1" xfId="0" applyFont="1" applyFill="1" applyBorder="1" applyAlignment="1">
      <alignment horizontal="center" wrapText="1" readingOrder="2"/>
    </xf>
    <xf numFmtId="0" fontId="39" fillId="2" borderId="1" xfId="0" applyFont="1" applyFill="1" applyBorder="1" applyAlignment="1">
      <alignment horizontal="center" wrapText="1" readingOrder="2"/>
    </xf>
    <xf numFmtId="0" fontId="39" fillId="2" borderId="1" xfId="0" applyFont="1" applyFill="1" applyBorder="1" applyAlignment="1">
      <alignment horizontal="center" vertical="top" wrapText="1" readingOrder="2"/>
    </xf>
    <xf numFmtId="0" fontId="45" fillId="2" borderId="21" xfId="3" applyFill="1" applyBorder="1" applyAlignment="1" applyProtection="1">
      <alignment horizontal="center" wrapText="1"/>
    </xf>
    <xf numFmtId="0" fontId="40" fillId="2" borderId="0" xfId="0" applyFont="1" applyFill="1" applyBorder="1"/>
    <xf numFmtId="0" fontId="39" fillId="2" borderId="1" xfId="0" applyFont="1" applyFill="1" applyBorder="1" applyAlignment="1">
      <alignment horizontal="center" wrapText="1" readingOrder="2"/>
    </xf>
    <xf numFmtId="0" fontId="39" fillId="2" borderId="5" xfId="0" applyFont="1" applyFill="1" applyBorder="1" applyAlignment="1">
      <alignment horizontal="center" wrapText="1" readingOrder="2"/>
    </xf>
    <xf numFmtId="0" fontId="1" fillId="4" borderId="1" xfId="0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wrapText="1"/>
    </xf>
    <xf numFmtId="49" fontId="9" fillId="10" borderId="2" xfId="0" applyNumberFormat="1" applyFont="1" applyFill="1" applyBorder="1" applyAlignment="1">
      <alignment horizontal="center" vertical="center" wrapText="1"/>
    </xf>
    <xf numFmtId="49" fontId="13" fillId="2" borderId="36" xfId="0" applyNumberFormat="1" applyFont="1" applyFill="1" applyBorder="1" applyAlignment="1">
      <alignment horizontal="center"/>
    </xf>
    <xf numFmtId="49" fontId="13" fillId="2" borderId="37" xfId="0" applyNumberFormat="1" applyFont="1" applyFill="1" applyBorder="1" applyAlignment="1">
      <alignment horizontal="center"/>
    </xf>
    <xf numFmtId="49" fontId="13" fillId="2" borderId="38" xfId="0" applyNumberFormat="1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 vertical="distributed"/>
    </xf>
    <xf numFmtId="0" fontId="11" fillId="3" borderId="35" xfId="0" applyFont="1" applyFill="1" applyBorder="1" applyAlignment="1">
      <alignment horizontal="center" vertical="distributed"/>
    </xf>
    <xf numFmtId="0" fontId="11" fillId="3" borderId="34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 vertical="distributed"/>
    </xf>
    <xf numFmtId="0" fontId="11" fillId="3" borderId="31" xfId="0" applyFont="1" applyFill="1" applyBorder="1" applyAlignment="1">
      <alignment horizontal="center" vertical="distributed"/>
    </xf>
    <xf numFmtId="0" fontId="0" fillId="4" borderId="0" xfId="0" applyFill="1"/>
    <xf numFmtId="0" fontId="14" fillId="4" borderId="15" xfId="1" applyFont="1" applyFill="1" applyBorder="1" applyAlignment="1">
      <alignment horizontal="center" wrapText="1"/>
    </xf>
    <xf numFmtId="0" fontId="14" fillId="4" borderId="22" xfId="1" applyFont="1" applyFill="1" applyBorder="1" applyAlignment="1">
      <alignment horizontal="center" wrapText="1"/>
    </xf>
    <xf numFmtId="0" fontId="14" fillId="4" borderId="21" xfId="1" applyFont="1" applyFill="1" applyBorder="1" applyAlignment="1">
      <alignment horizontal="center" wrapText="1"/>
    </xf>
    <xf numFmtId="0" fontId="14" fillId="4" borderId="5" xfId="1" applyFont="1" applyFill="1" applyBorder="1" applyAlignment="1">
      <alignment horizontal="center" wrapText="1"/>
    </xf>
    <xf numFmtId="0" fontId="11" fillId="3" borderId="39" xfId="0" applyFont="1" applyFill="1" applyBorder="1" applyAlignment="1">
      <alignment horizontal="center" vertical="distributed"/>
    </xf>
    <xf numFmtId="49" fontId="13" fillId="2" borderId="17" xfId="0" applyNumberFormat="1" applyFont="1" applyFill="1" applyBorder="1" applyAlignment="1">
      <alignment horizontal="center"/>
    </xf>
    <xf numFmtId="49" fontId="14" fillId="2" borderId="17" xfId="1" applyNumberFormat="1" applyFont="1" applyFill="1" applyBorder="1" applyAlignment="1">
      <alignment horizontal="center" wrapText="1"/>
    </xf>
    <xf numFmtId="0" fontId="14" fillId="4" borderId="17" xfId="1" applyFont="1" applyFill="1" applyBorder="1" applyAlignment="1">
      <alignment horizontal="center" wrapText="1"/>
    </xf>
    <xf numFmtId="0" fontId="14" fillId="4" borderId="18" xfId="1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vertical="distributed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 readingOrder="2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readingOrder="1"/>
    </xf>
    <xf numFmtId="0" fontId="26" fillId="4" borderId="2" xfId="0" applyFont="1" applyFill="1" applyBorder="1" applyAlignment="1">
      <alignment horizontal="center" vertical="center" wrapText="1" readingOrder="2"/>
    </xf>
    <xf numFmtId="0" fontId="37" fillId="4" borderId="1" xfId="0" applyFont="1" applyFill="1" applyBorder="1" applyAlignment="1">
      <alignment horizontal="center" vertical="center" wrapText="1" readingOrder="2"/>
    </xf>
    <xf numFmtId="0" fontId="0" fillId="4" borderId="1" xfId="0" applyFill="1" applyBorder="1"/>
    <xf numFmtId="0" fontId="0" fillId="12" borderId="0" xfId="0" applyFill="1"/>
    <xf numFmtId="0" fontId="37" fillId="12" borderId="1" xfId="0" applyFont="1" applyFill="1" applyBorder="1" applyAlignment="1">
      <alignment horizontal="center" vertical="center" wrapText="1" readingOrder="2"/>
    </xf>
    <xf numFmtId="0" fontId="0" fillId="12" borderId="1" xfId="0" applyFill="1" applyBorder="1"/>
    <xf numFmtId="0" fontId="3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 readingOrder="2"/>
    </xf>
    <xf numFmtId="0" fontId="38" fillId="12" borderId="1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 readingOrder="2"/>
    </xf>
    <xf numFmtId="0" fontId="44" fillId="4" borderId="0" xfId="0" applyFont="1" applyFill="1" applyAlignment="1">
      <alignment horizontal="center" vertical="center"/>
    </xf>
    <xf numFmtId="3" fontId="0" fillId="4" borderId="1" xfId="0" applyNumberFormat="1" applyFill="1" applyBorder="1"/>
    <xf numFmtId="0" fontId="14" fillId="11" borderId="1" xfId="1" applyFont="1" applyFill="1" applyBorder="1" applyAlignment="1">
      <alignment horizontal="center" wrapText="1"/>
    </xf>
    <xf numFmtId="0" fontId="14" fillId="11" borderId="15" xfId="1" applyFont="1" applyFill="1" applyBorder="1" applyAlignment="1">
      <alignment horizontal="center" wrapText="1"/>
    </xf>
    <xf numFmtId="49" fontId="14" fillId="11" borderId="15" xfId="1" applyNumberFormat="1" applyFont="1" applyFill="1" applyBorder="1" applyAlignment="1">
      <alignment horizontal="center" wrapText="1"/>
    </xf>
    <xf numFmtId="0" fontId="14" fillId="11" borderId="16" xfId="1" applyFont="1" applyFill="1" applyBorder="1" applyAlignment="1">
      <alignment horizontal="center" wrapText="1"/>
    </xf>
    <xf numFmtId="49" fontId="14" fillId="11" borderId="1" xfId="1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distributed"/>
    </xf>
    <xf numFmtId="0" fontId="35" fillId="4" borderId="13" xfId="0" applyFont="1" applyFill="1" applyBorder="1" applyAlignment="1">
      <alignment horizontal="center" vertical="center"/>
    </xf>
    <xf numFmtId="0" fontId="35" fillId="13" borderId="13" xfId="0" applyFont="1" applyFill="1" applyBorder="1" applyAlignment="1">
      <alignment horizontal="center" vertical="center"/>
    </xf>
    <xf numFmtId="3" fontId="35" fillId="14" borderId="13" xfId="0" applyNumberFormat="1" applyFont="1" applyFill="1" applyBorder="1" applyAlignment="1">
      <alignment horizontal="center" vertical="center"/>
    </xf>
    <xf numFmtId="3" fontId="35" fillId="4" borderId="13" xfId="0" applyNumberFormat="1" applyFont="1" applyFill="1" applyBorder="1" applyAlignment="1">
      <alignment horizontal="center" vertical="center"/>
    </xf>
    <xf numFmtId="3" fontId="35" fillId="4" borderId="13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shrinkToFit="1" readingOrder="2"/>
    </xf>
    <xf numFmtId="0" fontId="17" fillId="2" borderId="1" xfId="0" applyFont="1" applyFill="1" applyBorder="1" applyAlignment="1">
      <alignment horizontal="center" vertical="top"/>
    </xf>
    <xf numFmtId="0" fontId="34" fillId="0" borderId="0" xfId="0" applyFont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5" fillId="13" borderId="13" xfId="0" applyFont="1" applyFill="1" applyBorder="1" applyAlignment="1">
      <alignment horizontal="center" vertical="center"/>
    </xf>
    <xf numFmtId="3" fontId="35" fillId="14" borderId="13" xfId="0" applyNumberFormat="1" applyFont="1" applyFill="1" applyBorder="1" applyAlignment="1">
      <alignment horizontal="center" vertical="center"/>
    </xf>
    <xf numFmtId="3" fontId="35" fillId="4" borderId="13" xfId="0" applyNumberFormat="1" applyFont="1" applyFill="1" applyBorder="1" applyAlignment="1">
      <alignment horizontal="center" vertical="center"/>
    </xf>
    <xf numFmtId="3" fontId="35" fillId="14" borderId="40" xfId="0" applyNumberFormat="1" applyFont="1" applyFill="1" applyBorder="1" applyAlignment="1">
      <alignment horizontal="center" vertical="center"/>
    </xf>
    <xf numFmtId="3" fontId="35" fillId="14" borderId="1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 readingOrder="2"/>
    </xf>
    <xf numFmtId="0" fontId="17" fillId="2" borderId="2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 shrinkToFit="1" readingOrder="2"/>
    </xf>
    <xf numFmtId="0" fontId="10" fillId="2" borderId="4" xfId="0" applyFont="1" applyFill="1" applyBorder="1" applyAlignment="1">
      <alignment horizontal="center" vertical="center" shrinkToFit="1" readingOrder="2"/>
    </xf>
    <xf numFmtId="0" fontId="10" fillId="2" borderId="3" xfId="0" applyFont="1" applyFill="1" applyBorder="1" applyAlignment="1">
      <alignment horizontal="center" vertical="center" shrinkToFit="1" readingOrder="2"/>
    </xf>
    <xf numFmtId="0" fontId="10" fillId="2" borderId="0" xfId="0" applyFont="1" applyFill="1" applyBorder="1" applyAlignment="1">
      <alignment horizontal="center" vertical="center" shrinkToFit="1" readingOrder="2"/>
    </xf>
    <xf numFmtId="0" fontId="17" fillId="2" borderId="7" xfId="0" applyFont="1" applyFill="1" applyBorder="1" applyAlignment="1">
      <alignment horizontal="center" vertical="top"/>
    </xf>
    <xf numFmtId="0" fontId="17" fillId="2" borderId="32" xfId="0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4" fillId="8" borderId="32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0" fontId="14" fillId="8" borderId="28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14" fillId="4" borderId="28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9" borderId="5" xfId="1" applyFont="1" applyFill="1" applyBorder="1" applyAlignment="1">
      <alignment horizontal="center" vertical="center" textRotation="90" wrapText="1"/>
    </xf>
    <xf numFmtId="0" fontId="42" fillId="9" borderId="33" xfId="1" applyFont="1" applyFill="1" applyBorder="1" applyAlignment="1">
      <alignment horizontal="center" vertical="center" textRotation="90" wrapText="1"/>
    </xf>
    <xf numFmtId="0" fontId="42" fillId="9" borderId="6" xfId="1" applyFont="1" applyFill="1" applyBorder="1" applyAlignment="1">
      <alignment horizontal="center" vertical="center" textRotation="90" wrapText="1"/>
    </xf>
    <xf numFmtId="0" fontId="42" fillId="11" borderId="0" xfId="1" applyFont="1" applyFill="1" applyBorder="1" applyAlignment="1">
      <alignment horizontal="center" vertical="center" textRotation="90" wrapText="1"/>
    </xf>
    <xf numFmtId="0" fontId="42" fillId="11" borderId="28" xfId="1" applyFont="1" applyFill="1" applyBorder="1" applyAlignment="1">
      <alignment horizontal="center" vertical="center" textRotation="90" wrapText="1"/>
    </xf>
    <xf numFmtId="0" fontId="42" fillId="9" borderId="32" xfId="1" applyFont="1" applyFill="1" applyBorder="1" applyAlignment="1">
      <alignment horizontal="center" vertical="center" textRotation="90" wrapText="1"/>
    </xf>
    <xf numFmtId="0" fontId="42" fillId="9" borderId="0" xfId="1" applyFont="1" applyFill="1" applyBorder="1" applyAlignment="1">
      <alignment horizontal="center" vertical="center" textRotation="90" wrapText="1"/>
    </xf>
    <xf numFmtId="0" fontId="42" fillId="9" borderId="28" xfId="1" applyFont="1" applyFill="1" applyBorder="1" applyAlignment="1">
      <alignment horizontal="center" vertical="center" textRotation="90" wrapText="1"/>
    </xf>
    <xf numFmtId="0" fontId="3" fillId="12" borderId="9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 readingOrder="2"/>
    </xf>
    <xf numFmtId="0" fontId="25" fillId="5" borderId="4" xfId="0" applyFont="1" applyFill="1" applyBorder="1" applyAlignment="1">
      <alignment horizontal="center" vertical="center" wrapText="1" readingOrder="2"/>
    </xf>
    <xf numFmtId="0" fontId="25" fillId="5" borderId="3" xfId="0" applyFont="1" applyFill="1" applyBorder="1" applyAlignment="1">
      <alignment horizontal="center" vertical="center" wrapText="1" readingOrder="2"/>
    </xf>
    <xf numFmtId="0" fontId="28" fillId="2" borderId="2" xfId="0" applyFont="1" applyFill="1" applyBorder="1" applyAlignment="1">
      <alignment horizontal="center" vertical="center" wrapText="1" readingOrder="2"/>
    </xf>
    <xf numFmtId="0" fontId="28" fillId="2" borderId="4" xfId="0" applyFont="1" applyFill="1" applyBorder="1" applyAlignment="1">
      <alignment horizontal="center"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 readingOrder="2"/>
    </xf>
    <xf numFmtId="0" fontId="43" fillId="2" borderId="28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 readingOrder="2"/>
    </xf>
    <xf numFmtId="0" fontId="39" fillId="2" borderId="33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7" xfId="0" applyFont="1" applyFill="1" applyBorder="1" applyAlignment="1">
      <alignment horizontal="center" vertical="center" wrapText="1" readingOrder="2"/>
    </xf>
    <xf numFmtId="0" fontId="39" fillId="2" borderId="8" xfId="0" applyFont="1" applyFill="1" applyBorder="1" applyAlignment="1">
      <alignment horizontal="center" vertical="center" wrapText="1" readingOrder="2"/>
    </xf>
    <xf numFmtId="0" fontId="39" fillId="2" borderId="9" xfId="0" applyFont="1" applyFill="1" applyBorder="1" applyAlignment="1">
      <alignment horizontal="center" vertical="center" wrapText="1" readingOrder="2"/>
    </xf>
    <xf numFmtId="0" fontId="39" fillId="2" borderId="10" xfId="0" applyFont="1" applyFill="1" applyBorder="1" applyAlignment="1">
      <alignment horizontal="center" vertical="center" wrapText="1" readingOrder="2"/>
    </xf>
    <xf numFmtId="0" fontId="39" fillId="2" borderId="2" xfId="0" applyFont="1" applyFill="1" applyBorder="1" applyAlignment="1">
      <alignment horizontal="center" vertical="center" wrapText="1" readingOrder="2"/>
    </xf>
    <xf numFmtId="0" fontId="39" fillId="2" borderId="4" xfId="0" applyFont="1" applyFill="1" applyBorder="1" applyAlignment="1">
      <alignment horizontal="center" vertical="center" wrapText="1" readingOrder="2"/>
    </xf>
    <xf numFmtId="0" fontId="39" fillId="2" borderId="3" xfId="0" applyFont="1" applyFill="1" applyBorder="1" applyAlignment="1">
      <alignment horizontal="center" vertical="center" wrapText="1" readingOrder="2"/>
    </xf>
    <xf numFmtId="0" fontId="39" fillId="2" borderId="32" xfId="0" applyFont="1" applyFill="1" applyBorder="1" applyAlignment="1">
      <alignment horizontal="center" vertical="center" wrapText="1" readingOrder="2"/>
    </xf>
    <xf numFmtId="0" fontId="39" fillId="2" borderId="28" xfId="0" applyFont="1" applyFill="1" applyBorder="1" applyAlignment="1">
      <alignment horizontal="center" vertical="center" wrapText="1" readingOrder="2"/>
    </xf>
    <xf numFmtId="49" fontId="9" fillId="2" borderId="8" xfId="0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1" xfId="0" applyFont="1" applyFill="1" applyBorder="1" applyAlignment="1"/>
  </cellXfs>
  <cellStyles count="4">
    <cellStyle name="Hyperlink" xfId="3" builtinId="8"/>
    <cellStyle name="Normal" xfId="0" builtinId="0"/>
    <cellStyle name="Normal_QurJoojeRizi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530682</xdr:colOff>
      <xdr:row>0</xdr:row>
      <xdr:rowOff>40826</xdr:rowOff>
    </xdr:from>
    <xdr:to>
      <xdr:col>12</xdr:col>
      <xdr:colOff>217717</xdr:colOff>
      <xdr:row>0</xdr:row>
      <xdr:rowOff>3993958</xdr:rowOff>
    </xdr:to>
    <xdr:pic>
      <xdr:nvPicPr>
        <xdr:cNvPr id="2" name="Picture 1" descr="pi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1773498" y="19458219"/>
          <a:ext cx="9497785" cy="395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f.farzannia\Desktop\&#1570;&#1605;&#1575;&#1585;&#1591;&#1740;&#1608;&#1585;%20&#1575;&#1587;&#1578;&#1575;&#1606;%20&#1575;&#1604;&#1576;&#1585;&#1586;\pic\30115.jp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rightToLeft="1" tabSelected="1" view="pageBreakPreview" zoomScale="70" zoomScaleNormal="100" zoomScaleSheetLayoutView="70" workbookViewId="0">
      <selection activeCell="C10" sqref="C10"/>
    </sheetView>
  </sheetViews>
  <sheetFormatPr defaultRowHeight="15"/>
  <cols>
    <col min="1" max="1" width="13.125" bestFit="1" customWidth="1"/>
    <col min="2" max="2" width="10.25" bestFit="1" customWidth="1"/>
    <col min="3" max="3" width="18.125" bestFit="1" customWidth="1"/>
    <col min="4" max="4" width="18.5" bestFit="1" customWidth="1"/>
    <col min="5" max="5" width="14.75" bestFit="1" customWidth="1"/>
    <col min="6" max="6" width="12.125" bestFit="1" customWidth="1"/>
    <col min="7" max="7" width="12.5" bestFit="1" customWidth="1"/>
    <col min="8" max="8" width="16.5" bestFit="1" customWidth="1"/>
    <col min="9" max="9" width="18.5" bestFit="1" customWidth="1"/>
    <col min="10" max="10" width="16.5" bestFit="1" customWidth="1"/>
    <col min="11" max="11" width="11.75" bestFit="1" customWidth="1"/>
    <col min="12" max="12" width="7.5" style="47" bestFit="1" customWidth="1"/>
    <col min="13" max="13" width="10.625" bestFit="1" customWidth="1"/>
    <col min="14" max="14" width="29.375" customWidth="1"/>
    <col min="15" max="15" width="28.375" bestFit="1" customWidth="1"/>
  </cols>
  <sheetData>
    <row r="1" spans="1:15" ht="319.5" customHeight="1" thickBot="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33.75" thickBot="1">
      <c r="A2" s="170" t="s">
        <v>0</v>
      </c>
      <c r="B2" s="170"/>
      <c r="C2" s="170" t="s">
        <v>7</v>
      </c>
      <c r="D2" s="170" t="s">
        <v>8</v>
      </c>
      <c r="E2" s="170" t="s">
        <v>9</v>
      </c>
      <c r="F2" s="170" t="s">
        <v>755</v>
      </c>
      <c r="G2" s="170"/>
      <c r="H2" s="170" t="s">
        <v>11</v>
      </c>
      <c r="I2" s="170" t="s">
        <v>12</v>
      </c>
      <c r="J2" s="170" t="s">
        <v>13</v>
      </c>
      <c r="K2" s="170" t="s">
        <v>10</v>
      </c>
      <c r="L2" s="170" t="s">
        <v>17</v>
      </c>
      <c r="M2" s="170"/>
      <c r="N2" s="170" t="s">
        <v>19</v>
      </c>
    </row>
    <row r="3" spans="1:15" ht="33.75" thickBot="1">
      <c r="A3" s="170"/>
      <c r="B3" s="170"/>
      <c r="C3" s="170"/>
      <c r="D3" s="170"/>
      <c r="E3" s="170"/>
      <c r="F3" s="155" t="s">
        <v>924</v>
      </c>
      <c r="G3" s="155" t="s">
        <v>27</v>
      </c>
      <c r="H3" s="170"/>
      <c r="I3" s="170"/>
      <c r="J3" s="170"/>
      <c r="K3" s="170"/>
      <c r="L3" s="155" t="s">
        <v>18</v>
      </c>
      <c r="M3" s="155" t="s">
        <v>16</v>
      </c>
      <c r="N3" s="170"/>
    </row>
    <row r="4" spans="1:15" ht="33.75" thickBot="1">
      <c r="A4" s="171" t="s">
        <v>3</v>
      </c>
      <c r="B4" s="156" t="s">
        <v>1</v>
      </c>
      <c r="C4" s="157">
        <f>90-C6</f>
        <v>37</v>
      </c>
      <c r="D4" s="157">
        <v>38</v>
      </c>
      <c r="E4" s="157">
        <v>3</v>
      </c>
      <c r="F4" s="172">
        <v>4</v>
      </c>
      <c r="G4" s="172"/>
      <c r="H4" s="157"/>
      <c r="I4" s="157"/>
      <c r="J4" s="157"/>
      <c r="K4" s="157">
        <v>0</v>
      </c>
      <c r="L4" s="172">
        <v>1</v>
      </c>
      <c r="M4" s="172"/>
      <c r="N4" s="157">
        <v>3</v>
      </c>
    </row>
    <row r="5" spans="1:15" ht="33.75" thickBot="1">
      <c r="A5" s="171"/>
      <c r="B5" s="156" t="s">
        <v>2</v>
      </c>
      <c r="C5" s="157">
        <v>583200</v>
      </c>
      <c r="D5" s="157">
        <v>2930630</v>
      </c>
      <c r="E5" s="157">
        <v>165000</v>
      </c>
      <c r="F5" s="157">
        <v>125000</v>
      </c>
      <c r="G5" s="157">
        <v>345000</v>
      </c>
      <c r="H5" s="157"/>
      <c r="I5" s="157"/>
      <c r="J5" s="157"/>
      <c r="K5" s="157">
        <v>0</v>
      </c>
      <c r="L5" s="157">
        <v>500</v>
      </c>
      <c r="M5" s="157">
        <v>10000</v>
      </c>
      <c r="N5" s="157" t="s">
        <v>343</v>
      </c>
    </row>
    <row r="6" spans="1:15" ht="33.75" thickBot="1">
      <c r="A6" s="171" t="s">
        <v>92</v>
      </c>
      <c r="B6" s="156" t="s">
        <v>1</v>
      </c>
      <c r="C6" s="157">
        <v>53</v>
      </c>
      <c r="D6" s="157">
        <v>12</v>
      </c>
      <c r="E6" s="157">
        <v>4</v>
      </c>
      <c r="F6" s="157"/>
      <c r="G6" s="157"/>
      <c r="H6" s="157"/>
      <c r="I6" s="157"/>
      <c r="J6" s="157"/>
      <c r="K6" s="157">
        <v>1</v>
      </c>
      <c r="L6" s="174"/>
      <c r="M6" s="175"/>
      <c r="N6" s="157"/>
    </row>
    <row r="7" spans="1:15" ht="33.75" thickBot="1">
      <c r="A7" s="171"/>
      <c r="B7" s="156" t="s">
        <v>2</v>
      </c>
      <c r="C7" s="157">
        <v>931220</v>
      </c>
      <c r="D7" s="157">
        <v>703500</v>
      </c>
      <c r="E7" s="157">
        <v>550200</v>
      </c>
      <c r="F7" s="157"/>
      <c r="G7" s="157"/>
      <c r="H7" s="157"/>
      <c r="I7" s="157"/>
      <c r="J7" s="157"/>
      <c r="K7" s="157">
        <v>12630</v>
      </c>
      <c r="L7" s="174"/>
      <c r="M7" s="175"/>
      <c r="N7" s="157"/>
    </row>
    <row r="8" spans="1:15" ht="33.75" thickBot="1">
      <c r="A8" s="171" t="s">
        <v>4</v>
      </c>
      <c r="B8" s="156" t="s">
        <v>1</v>
      </c>
      <c r="C8" s="157">
        <v>91</v>
      </c>
      <c r="D8" s="157">
        <v>30</v>
      </c>
      <c r="E8" s="157">
        <v>9</v>
      </c>
      <c r="F8" s="157"/>
      <c r="G8" s="157"/>
      <c r="H8" s="157">
        <v>8</v>
      </c>
      <c r="I8" s="157">
        <v>3</v>
      </c>
      <c r="J8" s="157">
        <v>7</v>
      </c>
      <c r="K8" s="157">
        <v>2</v>
      </c>
      <c r="L8" s="172"/>
      <c r="M8" s="172"/>
      <c r="N8" s="157">
        <v>3</v>
      </c>
    </row>
    <row r="9" spans="1:15" ht="33.75" thickBot="1">
      <c r="A9" s="171"/>
      <c r="B9" s="156" t="s">
        <v>2</v>
      </c>
      <c r="C9" s="157">
        <v>2474470</v>
      </c>
      <c r="D9" s="157">
        <v>1963462</v>
      </c>
      <c r="E9" s="157">
        <v>741000</v>
      </c>
      <c r="F9" s="157"/>
      <c r="G9" s="157"/>
      <c r="H9" s="157">
        <f>301700+4500</f>
        <v>306200</v>
      </c>
      <c r="I9" s="157">
        <v>104000</v>
      </c>
      <c r="J9" s="157">
        <f>3888000+54000000+2116800+1300000+1650000+1000000+855360</f>
        <v>64810160</v>
      </c>
      <c r="K9" s="157">
        <v>6000</v>
      </c>
      <c r="L9" s="172"/>
      <c r="M9" s="172"/>
      <c r="N9" s="157" t="s">
        <v>342</v>
      </c>
    </row>
    <row r="10" spans="1:15" ht="33.75" thickBot="1">
      <c r="A10" s="171" t="s">
        <v>5</v>
      </c>
      <c r="B10" s="156" t="s">
        <v>1</v>
      </c>
      <c r="C10" s="157">
        <v>16</v>
      </c>
      <c r="D10" s="157">
        <v>18</v>
      </c>
      <c r="E10" s="157">
        <v>8</v>
      </c>
      <c r="F10" s="157"/>
      <c r="G10" s="157"/>
      <c r="H10" s="157">
        <v>5</v>
      </c>
      <c r="I10" s="157"/>
      <c r="J10" s="157"/>
      <c r="K10" s="157"/>
      <c r="L10" s="172">
        <v>2</v>
      </c>
      <c r="M10" s="172"/>
      <c r="N10" s="157"/>
    </row>
    <row r="11" spans="1:15" ht="33.75" thickBot="1">
      <c r="A11" s="171"/>
      <c r="B11" s="156" t="s">
        <v>2</v>
      </c>
      <c r="C11" s="157">
        <f>300940</f>
        <v>300940</v>
      </c>
      <c r="D11" s="157">
        <v>1615368</v>
      </c>
      <c r="E11" s="157">
        <v>616160</v>
      </c>
      <c r="F11" s="157"/>
      <c r="G11" s="157"/>
      <c r="H11" s="157">
        <v>174250</v>
      </c>
      <c r="I11" s="157"/>
      <c r="J11" s="157"/>
      <c r="K11" s="157"/>
      <c r="L11" s="157">
        <v>60</v>
      </c>
      <c r="M11" s="157">
        <v>778</v>
      </c>
      <c r="N11" s="157"/>
    </row>
    <row r="12" spans="1:15" ht="33.75" thickBot="1">
      <c r="A12" s="171" t="s">
        <v>6</v>
      </c>
      <c r="B12" s="156" t="s">
        <v>1</v>
      </c>
      <c r="C12" s="157">
        <v>2</v>
      </c>
      <c r="D12" s="157"/>
      <c r="E12" s="157"/>
      <c r="F12" s="157"/>
      <c r="G12" s="157"/>
      <c r="H12" s="157"/>
      <c r="I12" s="157"/>
      <c r="J12" s="157"/>
      <c r="K12" s="157"/>
      <c r="L12" s="172"/>
      <c r="M12" s="172"/>
      <c r="N12" s="157"/>
    </row>
    <row r="13" spans="1:15" ht="33.75" thickBot="1">
      <c r="A13" s="171"/>
      <c r="B13" s="156" t="s">
        <v>2</v>
      </c>
      <c r="C13" s="157">
        <v>20000</v>
      </c>
      <c r="D13" s="157"/>
      <c r="E13" s="157"/>
      <c r="F13" s="157"/>
      <c r="G13" s="157"/>
      <c r="H13" s="157"/>
      <c r="I13" s="157"/>
      <c r="J13" s="157"/>
      <c r="K13" s="157"/>
      <c r="L13" s="172"/>
      <c r="M13" s="172"/>
      <c r="N13" s="157"/>
    </row>
    <row r="14" spans="1:15" ht="33.75" thickBot="1">
      <c r="A14" s="170" t="s">
        <v>14</v>
      </c>
      <c r="B14" s="170"/>
      <c r="C14" s="158">
        <f>SUM(C12,C10,C8,C6,C4)</f>
        <v>199</v>
      </c>
      <c r="D14" s="158">
        <f t="shared" ref="D14:E14" si="0">SUM(D12,D10,D8,D6,D4)</f>
        <v>98</v>
      </c>
      <c r="E14" s="158">
        <f t="shared" si="0"/>
        <v>24</v>
      </c>
      <c r="F14" s="173">
        <v>4</v>
      </c>
      <c r="G14" s="173"/>
      <c r="H14" s="158">
        <f>SUM(H8,H10)</f>
        <v>13</v>
      </c>
      <c r="I14" s="158">
        <f t="shared" ref="I14:I15" si="1">I8</f>
        <v>3</v>
      </c>
      <c r="J14" s="158">
        <f>J8</f>
        <v>7</v>
      </c>
      <c r="K14" s="158">
        <v>4</v>
      </c>
      <c r="L14" s="173">
        <v>3</v>
      </c>
      <c r="M14" s="173"/>
      <c r="N14" s="158">
        <v>6</v>
      </c>
    </row>
    <row r="15" spans="1:15" ht="33.75" thickBot="1">
      <c r="A15" s="170" t="s">
        <v>15</v>
      </c>
      <c r="B15" s="170"/>
      <c r="C15" s="158">
        <f>SUM(C13,C11,C9,C7,C5)</f>
        <v>4309830</v>
      </c>
      <c r="D15" s="158">
        <f t="shared" ref="D15:E15" si="2">SUM(D13,D11,D9,D7,D5)</f>
        <v>7212960</v>
      </c>
      <c r="E15" s="158">
        <f t="shared" si="2"/>
        <v>2072360</v>
      </c>
      <c r="F15" s="173">
        <f>SUM(F5:G5)</f>
        <v>470000</v>
      </c>
      <c r="G15" s="173"/>
      <c r="H15" s="158">
        <f>SUM(H9,H11)</f>
        <v>480450</v>
      </c>
      <c r="I15" s="158">
        <f t="shared" si="1"/>
        <v>104000</v>
      </c>
      <c r="J15" s="158">
        <f>J9</f>
        <v>64810160</v>
      </c>
      <c r="K15" s="158">
        <f>SUM(K13,K11,K9,K7,K5)</f>
        <v>18630</v>
      </c>
      <c r="L15" s="158">
        <f>L5+L9+L11</f>
        <v>560</v>
      </c>
      <c r="M15" s="159">
        <f>M5+M11</f>
        <v>10778</v>
      </c>
      <c r="N15" s="158">
        <f>6000+9000</f>
        <v>15000</v>
      </c>
    </row>
  </sheetData>
  <mergeCells count="31">
    <mergeCell ref="A15:B15"/>
    <mergeCell ref="F15:G15"/>
    <mergeCell ref="L9:M9"/>
    <mergeCell ref="L13:M13"/>
    <mergeCell ref="L6:M6"/>
    <mergeCell ref="L7:M7"/>
    <mergeCell ref="A10:A11"/>
    <mergeCell ref="L10:M10"/>
    <mergeCell ref="A12:A13"/>
    <mergeCell ref="L12:M12"/>
    <mergeCell ref="A14:B14"/>
    <mergeCell ref="F14:G14"/>
    <mergeCell ref="L14:M14"/>
    <mergeCell ref="A4:A5"/>
    <mergeCell ref="F4:G4"/>
    <mergeCell ref="L4:M4"/>
    <mergeCell ref="A6:A7"/>
    <mergeCell ref="A8:A9"/>
    <mergeCell ref="L8:M8"/>
    <mergeCell ref="A1:O1"/>
    <mergeCell ref="A2:B3"/>
    <mergeCell ref="C2:C3"/>
    <mergeCell ref="D2:D3"/>
    <mergeCell ref="E2:E3"/>
    <mergeCell ref="F2:G2"/>
    <mergeCell ref="H2:H3"/>
    <mergeCell ref="I2:I3"/>
    <mergeCell ref="J2:J3"/>
    <mergeCell ref="K2:K3"/>
    <mergeCell ref="L2:M2"/>
    <mergeCell ref="N2:N3"/>
  </mergeCells>
  <printOptions horizontalCentered="1" verticalCentered="1"/>
  <pageMargins left="0" right="0" top="0.74803149606299213" bottom="0.74803149606299213" header="0.31496062992125984" footer="0.31496062992125984"/>
  <pageSetup paperSize="9" scale="5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"/>
  <sheetViews>
    <sheetView rightToLeft="1" workbookViewId="0">
      <selection sqref="A1:H4"/>
    </sheetView>
  </sheetViews>
  <sheetFormatPr defaultRowHeight="15"/>
  <cols>
    <col min="1" max="1" width="3" style="43" bestFit="1" customWidth="1"/>
    <col min="2" max="2" width="11.375" bestFit="1" customWidth="1"/>
    <col min="3" max="3" width="14.375" customWidth="1"/>
    <col min="4" max="4" width="22.25" customWidth="1"/>
    <col min="5" max="5" width="10.625" bestFit="1" customWidth="1"/>
    <col min="6" max="6" width="8.875" customWidth="1"/>
    <col min="7" max="7" width="15.75" customWidth="1"/>
    <col min="8" max="8" width="18.875" customWidth="1"/>
  </cols>
  <sheetData>
    <row r="1" spans="1:8" ht="26.25">
      <c r="A1" s="42">
        <v>1</v>
      </c>
      <c r="B1" s="58" t="s">
        <v>4</v>
      </c>
      <c r="C1" s="58" t="s">
        <v>620</v>
      </c>
      <c r="D1" s="58" t="s">
        <v>629</v>
      </c>
      <c r="E1" s="58">
        <v>40000</v>
      </c>
      <c r="F1" s="58" t="s">
        <v>630</v>
      </c>
      <c r="G1" s="58" t="s">
        <v>383</v>
      </c>
      <c r="H1" s="58" t="s">
        <v>12</v>
      </c>
    </row>
    <row r="2" spans="1:8" ht="26.25">
      <c r="A2" s="42">
        <v>2</v>
      </c>
      <c r="B2" s="58" t="s">
        <v>4</v>
      </c>
      <c r="C2" s="58" t="s">
        <v>620</v>
      </c>
      <c r="D2" s="58" t="s">
        <v>631</v>
      </c>
      <c r="E2" s="58">
        <v>24000</v>
      </c>
      <c r="F2" s="58" t="s">
        <v>38</v>
      </c>
      <c r="G2" s="58" t="s">
        <v>383</v>
      </c>
      <c r="H2" s="58" t="s">
        <v>12</v>
      </c>
    </row>
    <row r="3" spans="1:8" ht="26.25">
      <c r="A3" s="42">
        <v>3</v>
      </c>
      <c r="B3" s="58" t="s">
        <v>4</v>
      </c>
      <c r="C3" s="58" t="s">
        <v>620</v>
      </c>
      <c r="D3" s="58" t="s">
        <v>632</v>
      </c>
      <c r="E3" s="58">
        <v>40000</v>
      </c>
      <c r="F3" s="58" t="s">
        <v>38</v>
      </c>
      <c r="G3" s="58" t="s">
        <v>383</v>
      </c>
      <c r="H3" s="58" t="s">
        <v>12</v>
      </c>
    </row>
    <row r="4" spans="1:8" ht="26.25">
      <c r="E4" s="58">
        <f>SUM(E1:E3)</f>
        <v>104000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5"/>
  <sheetViews>
    <sheetView rightToLeft="1" topLeftCell="A13" workbookViewId="0">
      <selection activeCell="E28" sqref="E28"/>
    </sheetView>
  </sheetViews>
  <sheetFormatPr defaultRowHeight="15"/>
  <cols>
    <col min="1" max="1" width="7.75" bestFit="1" customWidth="1"/>
    <col min="2" max="2" width="10.25" bestFit="1" customWidth="1"/>
    <col min="3" max="3" width="14.375" bestFit="1" customWidth="1"/>
    <col min="4" max="4" width="23.25" bestFit="1" customWidth="1"/>
    <col min="5" max="5" width="14.75" bestFit="1" customWidth="1"/>
    <col min="6" max="6" width="10.75" bestFit="1" customWidth="1"/>
    <col min="7" max="7" width="12.125" bestFit="1" customWidth="1"/>
    <col min="8" max="8" width="23.25" bestFit="1" customWidth="1"/>
    <col min="9" max="9" width="23" customWidth="1"/>
  </cols>
  <sheetData>
    <row r="1" spans="1:10" ht="61.5">
      <c r="A1" s="231" t="s">
        <v>653</v>
      </c>
      <c r="B1" s="232"/>
      <c r="C1" s="232"/>
      <c r="D1" s="232"/>
      <c r="E1" s="232"/>
      <c r="F1" s="232"/>
      <c r="G1" s="232"/>
      <c r="H1" s="232"/>
      <c r="I1" s="233"/>
    </row>
    <row r="2" spans="1:10" ht="52.5">
      <c r="A2" s="48" t="s">
        <v>386</v>
      </c>
      <c r="B2" s="49" t="s">
        <v>0</v>
      </c>
      <c r="C2" s="49" t="s">
        <v>388</v>
      </c>
      <c r="D2" s="49" t="s">
        <v>593</v>
      </c>
      <c r="E2" s="50" t="s">
        <v>594</v>
      </c>
      <c r="F2" s="49" t="s">
        <v>595</v>
      </c>
      <c r="G2" s="49" t="s">
        <v>596</v>
      </c>
      <c r="H2" s="51" t="s">
        <v>597</v>
      </c>
      <c r="I2" s="49" t="s">
        <v>20</v>
      </c>
    </row>
    <row r="3" spans="1:10" ht="27">
      <c r="A3" s="40">
        <v>1</v>
      </c>
      <c r="B3" s="40" t="s">
        <v>4</v>
      </c>
      <c r="C3" s="40" t="s">
        <v>578</v>
      </c>
      <c r="D3" s="55" t="s">
        <v>639</v>
      </c>
      <c r="E3" s="54">
        <v>54000000</v>
      </c>
      <c r="F3" s="40" t="s">
        <v>38</v>
      </c>
      <c r="G3" s="40" t="s">
        <v>383</v>
      </c>
      <c r="H3" s="41" t="s">
        <v>640</v>
      </c>
      <c r="I3" s="41">
        <v>44525210</v>
      </c>
    </row>
    <row r="4" spans="1:10" ht="27">
      <c r="A4" s="40">
        <v>2</v>
      </c>
      <c r="B4" s="40" t="s">
        <v>4</v>
      </c>
      <c r="C4" s="40" t="s">
        <v>578</v>
      </c>
      <c r="D4" s="55" t="s">
        <v>648</v>
      </c>
      <c r="E4" s="54">
        <v>2116800</v>
      </c>
      <c r="F4" s="40" t="s">
        <v>73</v>
      </c>
      <c r="G4" s="40" t="s">
        <v>383</v>
      </c>
      <c r="H4" s="41" t="s">
        <v>640</v>
      </c>
      <c r="I4" s="41">
        <v>44682172</v>
      </c>
      <c r="J4" t="s">
        <v>974</v>
      </c>
    </row>
    <row r="5" spans="1:10" ht="27">
      <c r="A5" s="40">
        <v>3</v>
      </c>
      <c r="B5" s="40" t="s">
        <v>4</v>
      </c>
      <c r="C5" s="40" t="s">
        <v>578</v>
      </c>
      <c r="D5" s="55" t="s">
        <v>650</v>
      </c>
      <c r="E5" s="54">
        <v>1650000</v>
      </c>
      <c r="F5" s="40" t="s">
        <v>44</v>
      </c>
      <c r="G5" s="40" t="s">
        <v>383</v>
      </c>
      <c r="H5" s="41" t="s">
        <v>640</v>
      </c>
      <c r="I5" s="41">
        <v>44563485</v>
      </c>
    </row>
    <row r="6" spans="1:10" ht="27">
      <c r="A6" s="40">
        <v>4</v>
      </c>
      <c r="B6" s="40" t="s">
        <v>4</v>
      </c>
      <c r="C6" s="40" t="s">
        <v>578</v>
      </c>
      <c r="D6" s="55" t="s">
        <v>641</v>
      </c>
      <c r="E6" s="54">
        <v>3888000</v>
      </c>
      <c r="F6" s="40" t="s">
        <v>44</v>
      </c>
      <c r="G6" s="40" t="s">
        <v>383</v>
      </c>
      <c r="H6" s="41" t="s">
        <v>640</v>
      </c>
      <c r="I6" s="41">
        <v>44383458</v>
      </c>
      <c r="J6" t="s">
        <v>974</v>
      </c>
    </row>
    <row r="7" spans="1:10" ht="27">
      <c r="A7" s="40">
        <v>5</v>
      </c>
      <c r="B7" s="40" t="s">
        <v>4</v>
      </c>
      <c r="C7" s="40" t="s">
        <v>578</v>
      </c>
      <c r="D7" s="55" t="s">
        <v>649</v>
      </c>
      <c r="E7" s="54">
        <v>1300000</v>
      </c>
      <c r="F7" s="40" t="s">
        <v>642</v>
      </c>
      <c r="G7" s="40" t="s">
        <v>383</v>
      </c>
      <c r="H7" s="41" t="s">
        <v>640</v>
      </c>
      <c r="I7" s="41">
        <v>44228891</v>
      </c>
    </row>
    <row r="8" spans="1:10" ht="27">
      <c r="A8" s="40">
        <v>6</v>
      </c>
      <c r="B8" s="40" t="s">
        <v>4</v>
      </c>
      <c r="C8" s="40" t="s">
        <v>578</v>
      </c>
      <c r="D8" s="55" t="s">
        <v>643</v>
      </c>
      <c r="E8" s="54">
        <v>1000000</v>
      </c>
      <c r="F8" s="40" t="s">
        <v>44</v>
      </c>
      <c r="G8" s="40" t="s">
        <v>383</v>
      </c>
      <c r="H8" s="41" t="s">
        <v>640</v>
      </c>
      <c r="I8" s="41">
        <v>44564248</v>
      </c>
    </row>
    <row r="9" spans="1:10" ht="27">
      <c r="A9" s="40"/>
      <c r="B9" s="40"/>
      <c r="C9" s="40"/>
      <c r="D9" s="55"/>
      <c r="E9" s="54">
        <f>SUM(E3:E8)</f>
        <v>63954800</v>
      </c>
      <c r="F9" s="40"/>
      <c r="G9" s="40"/>
      <c r="H9" s="41"/>
      <c r="I9" s="41"/>
    </row>
    <row r="10" spans="1:10" ht="27">
      <c r="A10" s="40">
        <v>1</v>
      </c>
      <c r="B10" s="52" t="s">
        <v>4</v>
      </c>
      <c r="C10" s="52" t="s">
        <v>644</v>
      </c>
      <c r="D10" s="56" t="s">
        <v>645</v>
      </c>
      <c r="E10" s="54">
        <v>855360</v>
      </c>
      <c r="F10" s="52" t="s">
        <v>646</v>
      </c>
      <c r="G10" s="52" t="s">
        <v>383</v>
      </c>
      <c r="H10" s="53" t="s">
        <v>647</v>
      </c>
      <c r="I10" s="41" t="s">
        <v>652</v>
      </c>
    </row>
    <row r="11" spans="1:10" ht="54" customHeight="1">
      <c r="A11" s="228" t="s">
        <v>651</v>
      </c>
      <c r="B11" s="229"/>
      <c r="C11" s="229"/>
      <c r="D11" s="230"/>
      <c r="E11" s="54">
        <f>SUM(E10,E9)</f>
        <v>64810160</v>
      </c>
    </row>
    <row r="18" spans="1:9" ht="61.5">
      <c r="A18" s="231" t="s">
        <v>653</v>
      </c>
      <c r="B18" s="232"/>
      <c r="C18" s="232"/>
      <c r="D18" s="232"/>
      <c r="E18" s="232"/>
      <c r="F18" s="232"/>
      <c r="G18" s="232"/>
      <c r="H18" s="232"/>
      <c r="I18" s="233"/>
    </row>
    <row r="19" spans="1:9" ht="52.5">
      <c r="A19" s="161" t="s">
        <v>386</v>
      </c>
      <c r="B19" s="49" t="s">
        <v>0</v>
      </c>
      <c r="C19" s="49" t="s">
        <v>388</v>
      </c>
      <c r="D19" s="49" t="s">
        <v>593</v>
      </c>
      <c r="E19" s="50" t="s">
        <v>594</v>
      </c>
      <c r="F19" s="49" t="s">
        <v>595</v>
      </c>
      <c r="G19" s="49" t="s">
        <v>596</v>
      </c>
      <c r="H19" s="51" t="s">
        <v>597</v>
      </c>
      <c r="I19" s="49" t="s">
        <v>20</v>
      </c>
    </row>
    <row r="20" spans="1:9" ht="27">
      <c r="A20" s="40">
        <v>1</v>
      </c>
      <c r="B20" s="40" t="s">
        <v>4</v>
      </c>
      <c r="C20" s="40" t="s">
        <v>578</v>
      </c>
      <c r="D20" s="55" t="s">
        <v>639</v>
      </c>
      <c r="E20" s="54">
        <v>54000000</v>
      </c>
      <c r="F20" s="40" t="s">
        <v>38</v>
      </c>
      <c r="G20" s="40" t="s">
        <v>383</v>
      </c>
      <c r="H20" s="41" t="s">
        <v>640</v>
      </c>
      <c r="I20" s="41">
        <v>44525210</v>
      </c>
    </row>
    <row r="21" spans="1:9" ht="27">
      <c r="A21" s="40">
        <v>2</v>
      </c>
      <c r="B21" s="40" t="s">
        <v>4</v>
      </c>
      <c r="C21" s="40" t="s">
        <v>578</v>
      </c>
      <c r="D21" s="55" t="s">
        <v>648</v>
      </c>
      <c r="E21" s="54">
        <v>2116800</v>
      </c>
      <c r="F21" s="40" t="s">
        <v>73</v>
      </c>
      <c r="G21" s="40" t="s">
        <v>383</v>
      </c>
      <c r="H21" s="41" t="s">
        <v>640</v>
      </c>
      <c r="I21" s="41">
        <v>44682172</v>
      </c>
    </row>
    <row r="22" spans="1:9" ht="27">
      <c r="A22" s="40">
        <v>3</v>
      </c>
      <c r="B22" s="40" t="s">
        <v>4</v>
      </c>
      <c r="C22" s="40" t="s">
        <v>578</v>
      </c>
      <c r="D22" s="55" t="s">
        <v>650</v>
      </c>
      <c r="E22" s="54">
        <v>1650000</v>
      </c>
      <c r="F22" s="40" t="s">
        <v>44</v>
      </c>
      <c r="G22" s="40" t="s">
        <v>383</v>
      </c>
      <c r="H22" s="41" t="s">
        <v>640</v>
      </c>
      <c r="I22" s="41">
        <v>44563485</v>
      </c>
    </row>
    <row r="23" spans="1:9" ht="27">
      <c r="A23" s="40">
        <v>5</v>
      </c>
      <c r="B23" s="40" t="s">
        <v>4</v>
      </c>
      <c r="C23" s="40" t="s">
        <v>578</v>
      </c>
      <c r="D23" s="55" t="s">
        <v>649</v>
      </c>
      <c r="E23" s="54">
        <v>1300000</v>
      </c>
      <c r="F23" s="40" t="s">
        <v>642</v>
      </c>
      <c r="G23" s="40" t="s">
        <v>383</v>
      </c>
      <c r="H23" s="41" t="s">
        <v>640</v>
      </c>
      <c r="I23" s="41">
        <v>44228891</v>
      </c>
    </row>
    <row r="24" spans="1:9" ht="27">
      <c r="A24" s="40">
        <v>6</v>
      </c>
      <c r="B24" s="40" t="s">
        <v>4</v>
      </c>
      <c r="C24" s="40" t="s">
        <v>578</v>
      </c>
      <c r="D24" s="55" t="s">
        <v>643</v>
      </c>
      <c r="E24" s="54">
        <v>1000000</v>
      </c>
      <c r="F24" s="40" t="s">
        <v>44</v>
      </c>
      <c r="G24" s="40" t="s">
        <v>383</v>
      </c>
      <c r="H24" s="41" t="s">
        <v>640</v>
      </c>
      <c r="I24" s="41">
        <v>44564248</v>
      </c>
    </row>
    <row r="25" spans="1:9" ht="27">
      <c r="A25" s="40"/>
      <c r="B25" s="40"/>
      <c r="C25" s="40"/>
      <c r="D25" s="55"/>
      <c r="E25" s="54">
        <f>SUM(E20:E24)</f>
        <v>60066800</v>
      </c>
      <c r="F25" s="40"/>
      <c r="G25" s="40"/>
      <c r="H25" s="41"/>
      <c r="I25" s="41"/>
    </row>
  </sheetData>
  <mergeCells count="3">
    <mergeCell ref="A11:D11"/>
    <mergeCell ref="A1:I1"/>
    <mergeCell ref="A18:I1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"/>
  <sheetViews>
    <sheetView rightToLeft="1" view="pageBreakPreview" topLeftCell="D1" zoomScale="142" zoomScaleNormal="100" zoomScaleSheetLayoutView="142" workbookViewId="0">
      <selection activeCell="M19" sqref="M19"/>
    </sheetView>
  </sheetViews>
  <sheetFormatPr defaultColWidth="14.25" defaultRowHeight="15"/>
  <cols>
    <col min="1" max="1" width="5.375" style="43" bestFit="1" customWidth="1"/>
    <col min="2" max="2" width="4.875" style="43" bestFit="1" customWidth="1"/>
    <col min="3" max="3" width="6.25" style="43" bestFit="1" customWidth="1"/>
    <col min="4" max="4" width="4.875" style="43" bestFit="1" customWidth="1"/>
    <col min="5" max="5" width="6.25" style="43" bestFit="1" customWidth="1"/>
    <col min="6" max="6" width="4.875" style="43" bestFit="1" customWidth="1"/>
    <col min="7" max="7" width="5.25" style="43" bestFit="1" customWidth="1"/>
    <col min="8" max="8" width="8" style="43" bestFit="1" customWidth="1"/>
    <col min="9" max="9" width="4.375" style="43" bestFit="1" customWidth="1"/>
    <col min="10" max="10" width="7.875" style="43" bestFit="1" customWidth="1"/>
    <col min="11" max="11" width="7.75" style="43" bestFit="1" customWidth="1"/>
    <col min="12" max="12" width="9.375" style="43" bestFit="1" customWidth="1"/>
    <col min="13" max="13" width="17" style="43" customWidth="1"/>
    <col min="14" max="14" width="15" bestFit="1" customWidth="1"/>
    <col min="15" max="15" width="8.625" bestFit="1" customWidth="1"/>
    <col min="16" max="16" width="17.75" bestFit="1" customWidth="1"/>
  </cols>
  <sheetData>
    <row r="1" spans="1:16" ht="23.25">
      <c r="A1" s="236" t="s">
        <v>977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18">
      <c r="A2" s="235" t="s">
        <v>386</v>
      </c>
      <c r="B2" s="240" t="s">
        <v>950</v>
      </c>
      <c r="C2" s="241"/>
      <c r="D2" s="240" t="s">
        <v>257</v>
      </c>
      <c r="E2" s="241"/>
      <c r="F2" s="244" t="s">
        <v>951</v>
      </c>
      <c r="G2" s="245"/>
      <c r="H2" s="246"/>
      <c r="I2" s="240" t="s">
        <v>972</v>
      </c>
      <c r="J2" s="241"/>
      <c r="K2" s="240" t="s">
        <v>971</v>
      </c>
      <c r="L2" s="247"/>
      <c r="M2" s="241"/>
      <c r="N2" s="235" t="s">
        <v>949</v>
      </c>
      <c r="O2" s="237" t="s">
        <v>0</v>
      </c>
      <c r="P2" s="235" t="s">
        <v>948</v>
      </c>
    </row>
    <row r="3" spans="1:16" ht="18">
      <c r="A3" s="235"/>
      <c r="B3" s="242"/>
      <c r="C3" s="243"/>
      <c r="D3" s="242"/>
      <c r="E3" s="243"/>
      <c r="F3" s="237" t="s">
        <v>1</v>
      </c>
      <c r="G3" s="244" t="s">
        <v>2</v>
      </c>
      <c r="H3" s="246"/>
      <c r="I3" s="242"/>
      <c r="J3" s="243"/>
      <c r="K3" s="242"/>
      <c r="L3" s="248"/>
      <c r="M3" s="243"/>
      <c r="N3" s="235"/>
      <c r="O3" s="238"/>
      <c r="P3" s="235"/>
    </row>
    <row r="4" spans="1:16" ht="18">
      <c r="A4" s="235"/>
      <c r="B4" s="94" t="s">
        <v>1</v>
      </c>
      <c r="C4" s="94" t="s">
        <v>2</v>
      </c>
      <c r="D4" s="94" t="s">
        <v>1</v>
      </c>
      <c r="E4" s="94" t="s">
        <v>2</v>
      </c>
      <c r="F4" s="239"/>
      <c r="G4" s="94" t="s">
        <v>950</v>
      </c>
      <c r="H4" s="94" t="s">
        <v>257</v>
      </c>
      <c r="I4" s="94" t="s">
        <v>973</v>
      </c>
      <c r="J4" s="94" t="s">
        <v>974</v>
      </c>
      <c r="K4" s="94" t="s">
        <v>968</v>
      </c>
      <c r="L4" s="94" t="s">
        <v>969</v>
      </c>
      <c r="M4" s="94" t="s">
        <v>970</v>
      </c>
      <c r="N4" s="235"/>
      <c r="O4" s="239"/>
      <c r="P4" s="235"/>
    </row>
    <row r="5" spans="1:16" ht="18">
      <c r="A5" s="103">
        <v>1</v>
      </c>
      <c r="B5" s="103"/>
      <c r="C5" s="103"/>
      <c r="D5" s="103"/>
      <c r="E5" s="103"/>
      <c r="F5" s="103">
        <v>1</v>
      </c>
      <c r="G5" s="103">
        <v>60</v>
      </c>
      <c r="H5" s="103">
        <v>738</v>
      </c>
      <c r="I5" s="103" t="s">
        <v>952</v>
      </c>
      <c r="J5" s="103"/>
      <c r="K5" s="103">
        <v>35</v>
      </c>
      <c r="L5" s="103">
        <v>68</v>
      </c>
      <c r="M5" s="103">
        <v>200</v>
      </c>
      <c r="N5" s="103">
        <v>9121034939</v>
      </c>
      <c r="O5" s="94" t="s">
        <v>5</v>
      </c>
      <c r="P5" s="94" t="s">
        <v>953</v>
      </c>
    </row>
    <row r="6" spans="1:16" ht="18">
      <c r="A6" s="103">
        <v>2</v>
      </c>
      <c r="B6" s="103"/>
      <c r="C6" s="103"/>
      <c r="D6" s="103">
        <v>1</v>
      </c>
      <c r="E6" s="103">
        <v>40</v>
      </c>
      <c r="F6" s="103"/>
      <c r="G6" s="103"/>
      <c r="H6" s="103"/>
      <c r="I6" s="103"/>
      <c r="J6" s="103" t="s">
        <v>974</v>
      </c>
      <c r="K6" s="103"/>
      <c r="L6" s="103"/>
      <c r="M6" s="103"/>
      <c r="N6" s="103" t="s">
        <v>955</v>
      </c>
      <c r="O6" s="95" t="s">
        <v>5</v>
      </c>
      <c r="P6" s="103" t="s">
        <v>954</v>
      </c>
    </row>
    <row r="7" spans="1:16" ht="18">
      <c r="A7" s="103">
        <v>3</v>
      </c>
      <c r="B7" s="103"/>
      <c r="C7" s="103"/>
      <c r="D7" s="103"/>
      <c r="E7" s="103"/>
      <c r="F7" s="103">
        <v>1</v>
      </c>
      <c r="G7" s="103">
        <v>500</v>
      </c>
      <c r="H7" s="103">
        <v>10000</v>
      </c>
      <c r="I7" s="103" t="s">
        <v>952</v>
      </c>
      <c r="J7" s="103"/>
      <c r="K7" s="103">
        <v>35</v>
      </c>
      <c r="L7" s="103">
        <v>65</v>
      </c>
      <c r="M7" s="103">
        <v>150</v>
      </c>
      <c r="N7" s="104">
        <v>9126395692</v>
      </c>
      <c r="O7" s="105" t="s">
        <v>92</v>
      </c>
      <c r="P7" s="104" t="s">
        <v>956</v>
      </c>
    </row>
    <row r="8" spans="1:16" ht="18.75">
      <c r="A8" s="109" t="s">
        <v>85</v>
      </c>
      <c r="B8" s="109"/>
      <c r="C8" s="109"/>
      <c r="D8" s="109">
        <f t="shared" ref="D8:M8" si="0">SUM(D5:D7)</f>
        <v>1</v>
      </c>
      <c r="E8" s="109">
        <f t="shared" si="0"/>
        <v>40</v>
      </c>
      <c r="F8" s="109">
        <f t="shared" si="0"/>
        <v>2</v>
      </c>
      <c r="G8" s="109">
        <f t="shared" si="0"/>
        <v>560</v>
      </c>
      <c r="H8" s="109">
        <f t="shared" si="0"/>
        <v>10738</v>
      </c>
      <c r="I8" s="109"/>
      <c r="J8" s="109"/>
      <c r="K8" s="109">
        <f t="shared" si="0"/>
        <v>70</v>
      </c>
      <c r="L8" s="109">
        <f t="shared" si="0"/>
        <v>133</v>
      </c>
      <c r="M8" s="109">
        <f t="shared" si="0"/>
        <v>350</v>
      </c>
      <c r="N8" s="107"/>
      <c r="O8" s="107"/>
      <c r="P8" s="107"/>
    </row>
    <row r="9" spans="1:16" ht="23.25">
      <c r="A9" s="234" t="s">
        <v>978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</row>
    <row r="10" spans="1:16" ht="18">
      <c r="A10" s="108">
        <v>1</v>
      </c>
      <c r="B10" s="108"/>
      <c r="C10" s="108"/>
      <c r="D10" s="108"/>
      <c r="E10" s="108"/>
      <c r="F10" s="108"/>
      <c r="G10" s="108"/>
      <c r="H10" s="108"/>
      <c r="I10" s="108" t="s">
        <v>952</v>
      </c>
      <c r="J10" s="108"/>
      <c r="K10" s="108">
        <v>20</v>
      </c>
      <c r="L10" s="108">
        <v>40</v>
      </c>
      <c r="M10" s="108">
        <v>120</v>
      </c>
      <c r="N10" s="108">
        <v>9121715576</v>
      </c>
      <c r="O10" s="108" t="s">
        <v>5</v>
      </c>
      <c r="P10" s="108" t="s">
        <v>975</v>
      </c>
    </row>
    <row r="11" spans="1:16" ht="18">
      <c r="A11" s="108">
        <v>2</v>
      </c>
      <c r="B11" s="108"/>
      <c r="C11" s="108"/>
      <c r="D11" s="108"/>
      <c r="E11" s="108"/>
      <c r="F11" s="108"/>
      <c r="G11" s="108"/>
      <c r="H11" s="108"/>
      <c r="I11" s="108" t="s">
        <v>952</v>
      </c>
      <c r="J11" s="108"/>
      <c r="K11" s="108">
        <v>20</v>
      </c>
      <c r="L11" s="108">
        <v>40</v>
      </c>
      <c r="M11" s="108">
        <v>70</v>
      </c>
      <c r="N11" s="108">
        <v>9121069978</v>
      </c>
      <c r="O11" s="108" t="s">
        <v>92</v>
      </c>
      <c r="P11" s="108" t="s">
        <v>976</v>
      </c>
    </row>
  </sheetData>
  <mergeCells count="13">
    <mergeCell ref="A9:P9"/>
    <mergeCell ref="A2:A4"/>
    <mergeCell ref="A1:P1"/>
    <mergeCell ref="O2:O4"/>
    <mergeCell ref="P2:P4"/>
    <mergeCell ref="N2:N4"/>
    <mergeCell ref="D2:E3"/>
    <mergeCell ref="B2:C3"/>
    <mergeCell ref="F2:H2"/>
    <mergeCell ref="F3:F4"/>
    <mergeCell ref="G3:H3"/>
    <mergeCell ref="K2:M3"/>
    <mergeCell ref="I2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"/>
  <sheetViews>
    <sheetView rightToLeft="1" view="pageBreakPreview" zoomScaleNormal="100" zoomScaleSheetLayoutView="100" workbookViewId="0">
      <selection activeCell="A7" sqref="A7:G7"/>
    </sheetView>
  </sheetViews>
  <sheetFormatPr defaultRowHeight="15"/>
  <cols>
    <col min="1" max="1" width="6" bestFit="1" customWidth="1"/>
    <col min="2" max="2" width="10.375" bestFit="1" customWidth="1"/>
    <col min="3" max="3" width="23.375" customWidth="1"/>
    <col min="4" max="4" width="16.25" customWidth="1"/>
    <col min="5" max="5" width="17.875" customWidth="1"/>
    <col min="6" max="6" width="10.375" customWidth="1"/>
    <col min="7" max="7" width="20.125" customWidth="1"/>
    <col min="8" max="8" width="15" bestFit="1" customWidth="1"/>
  </cols>
  <sheetData>
    <row r="1" spans="1:8" ht="33">
      <c r="A1" s="222" t="s">
        <v>1001</v>
      </c>
      <c r="B1" s="223"/>
      <c r="C1" s="223"/>
      <c r="D1" s="223"/>
      <c r="E1" s="223"/>
      <c r="F1" s="223"/>
      <c r="G1" s="224"/>
    </row>
    <row r="2" spans="1:8" ht="21">
      <c r="A2" s="24" t="s">
        <v>24</v>
      </c>
      <c r="B2" s="24" t="s">
        <v>388</v>
      </c>
      <c r="C2" s="24" t="s">
        <v>633</v>
      </c>
      <c r="D2" s="24" t="s">
        <v>2</v>
      </c>
      <c r="E2" s="24" t="s">
        <v>596</v>
      </c>
      <c r="F2" s="24" t="s">
        <v>255</v>
      </c>
      <c r="G2" s="24" t="s">
        <v>20</v>
      </c>
    </row>
    <row r="3" spans="1:8" ht="21">
      <c r="A3" s="24">
        <v>1</v>
      </c>
      <c r="B3" s="168" t="s">
        <v>616</v>
      </c>
      <c r="C3" s="168" t="s">
        <v>550</v>
      </c>
      <c r="D3" s="24">
        <v>2000</v>
      </c>
      <c r="E3" s="24" t="s">
        <v>383</v>
      </c>
      <c r="F3" s="168" t="s">
        <v>4</v>
      </c>
      <c r="G3" s="24"/>
    </row>
    <row r="4" spans="1:8" ht="21">
      <c r="A4" s="24">
        <v>2</v>
      </c>
      <c r="B4" s="24" t="s">
        <v>634</v>
      </c>
      <c r="C4" s="24" t="s">
        <v>635</v>
      </c>
      <c r="D4" s="24">
        <v>12630</v>
      </c>
      <c r="E4" s="24" t="s">
        <v>383</v>
      </c>
      <c r="F4" s="24" t="s">
        <v>92</v>
      </c>
      <c r="G4" s="24">
        <v>9123630020</v>
      </c>
    </row>
    <row r="5" spans="1:8" ht="21">
      <c r="A5" s="24">
        <v>4</v>
      </c>
      <c r="B5" s="24" t="s">
        <v>636</v>
      </c>
      <c r="C5" s="24" t="s">
        <v>637</v>
      </c>
      <c r="D5" s="24">
        <v>4000</v>
      </c>
      <c r="E5" s="24" t="s">
        <v>383</v>
      </c>
      <c r="F5" s="24" t="s">
        <v>4</v>
      </c>
      <c r="G5" s="24">
        <v>9125619181</v>
      </c>
    </row>
    <row r="6" spans="1:8" ht="26.25">
      <c r="A6" s="225" t="s">
        <v>85</v>
      </c>
      <c r="B6" s="226"/>
      <c r="C6" s="227"/>
      <c r="D6" s="25">
        <f>SUM(D3:D5)</f>
        <v>18630</v>
      </c>
      <c r="E6" s="190"/>
      <c r="F6" s="191"/>
      <c r="G6" s="192"/>
    </row>
    <row r="7" spans="1:8" ht="39" customHeight="1">
      <c r="A7" s="222" t="s">
        <v>1002</v>
      </c>
      <c r="B7" s="223"/>
      <c r="C7" s="223"/>
      <c r="D7" s="223"/>
      <c r="E7" s="223"/>
      <c r="F7" s="223"/>
      <c r="G7" s="224"/>
    </row>
    <row r="8" spans="1:8" ht="39" customHeight="1">
      <c r="A8" s="24" t="s">
        <v>24</v>
      </c>
      <c r="B8" s="24" t="s">
        <v>388</v>
      </c>
      <c r="C8" s="24" t="s">
        <v>633</v>
      </c>
      <c r="D8" s="24" t="s">
        <v>2</v>
      </c>
      <c r="E8" s="24" t="s">
        <v>596</v>
      </c>
      <c r="F8" s="24" t="s">
        <v>255</v>
      </c>
      <c r="G8" s="24" t="s">
        <v>20</v>
      </c>
      <c r="H8" s="24" t="s">
        <v>1005</v>
      </c>
    </row>
    <row r="9" spans="1:8" ht="33">
      <c r="A9" s="163"/>
      <c r="B9" s="24" t="s">
        <v>1003</v>
      </c>
      <c r="C9" s="24" t="s">
        <v>583</v>
      </c>
      <c r="D9" s="24">
        <v>2000</v>
      </c>
      <c r="E9" s="24" t="s">
        <v>1004</v>
      </c>
      <c r="F9" s="24" t="s">
        <v>4</v>
      </c>
      <c r="G9" s="24"/>
      <c r="H9" s="24" t="s">
        <v>1006</v>
      </c>
    </row>
    <row r="10" spans="1:8" ht="33">
      <c r="A10" s="163"/>
      <c r="B10" s="24"/>
      <c r="C10" s="24"/>
      <c r="D10" s="24"/>
      <c r="E10" s="24"/>
      <c r="F10" s="24"/>
      <c r="G10" s="24"/>
      <c r="H10" s="82"/>
    </row>
  </sheetData>
  <mergeCells count="4">
    <mergeCell ref="A1:G1"/>
    <mergeCell ref="A6:C6"/>
    <mergeCell ref="E6:G6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rightToLeft="1" view="pageBreakPreview" topLeftCell="A40" zoomScale="60" zoomScaleNormal="100" workbookViewId="0">
      <selection activeCell="J68" sqref="J68"/>
    </sheetView>
  </sheetViews>
  <sheetFormatPr defaultRowHeight="15"/>
  <cols>
    <col min="1" max="1" width="3" style="8" bestFit="1" customWidth="1"/>
    <col min="2" max="2" width="29" style="8" bestFit="1" customWidth="1"/>
    <col min="3" max="3" width="9.625" style="8" customWidth="1"/>
    <col min="4" max="4" width="11.875" style="8" bestFit="1" customWidth="1"/>
    <col min="5" max="5" width="27.375" customWidth="1"/>
    <col min="6" max="6" width="14.625" style="92" customWidth="1"/>
    <col min="8" max="8" width="10" customWidth="1"/>
    <col min="9" max="9" width="11.75" customWidth="1"/>
  </cols>
  <sheetData>
    <row r="1" spans="1:6" ht="37.5">
      <c r="A1" s="250" t="s">
        <v>1020</v>
      </c>
      <c r="B1" s="251"/>
      <c r="C1" s="252"/>
      <c r="D1" s="253" t="s">
        <v>1021</v>
      </c>
      <c r="E1" s="89" t="s">
        <v>20</v>
      </c>
      <c r="F1" s="91" t="s">
        <v>945</v>
      </c>
    </row>
    <row r="2" spans="1:6" ht="20.25">
      <c r="A2" s="2">
        <v>1</v>
      </c>
      <c r="B2" s="3" t="s">
        <v>256</v>
      </c>
      <c r="C2" s="2" t="s">
        <v>257</v>
      </c>
      <c r="D2" s="2">
        <v>10000</v>
      </c>
      <c r="E2" s="90"/>
      <c r="F2" s="2">
        <v>10000</v>
      </c>
    </row>
    <row r="3" spans="1:6" ht="20.25">
      <c r="A3" s="2">
        <v>2</v>
      </c>
      <c r="B3" s="4" t="s">
        <v>258</v>
      </c>
      <c r="C3" s="5" t="s">
        <v>257</v>
      </c>
      <c r="D3" s="6">
        <v>10000</v>
      </c>
      <c r="E3" s="90"/>
      <c r="F3" s="6">
        <v>10000</v>
      </c>
    </row>
    <row r="4" spans="1:6" ht="20.25">
      <c r="A4" s="2">
        <v>3</v>
      </c>
      <c r="B4" s="4" t="s">
        <v>259</v>
      </c>
      <c r="C4" s="5" t="s">
        <v>257</v>
      </c>
      <c r="D4" s="5">
        <v>4000</v>
      </c>
      <c r="E4" s="90"/>
      <c r="F4" s="5">
        <v>4000</v>
      </c>
    </row>
    <row r="5" spans="1:6" ht="20.25">
      <c r="A5" s="2">
        <v>4</v>
      </c>
      <c r="B5" s="4" t="s">
        <v>261</v>
      </c>
      <c r="C5" s="5" t="s">
        <v>257</v>
      </c>
      <c r="D5" s="6">
        <v>4000</v>
      </c>
      <c r="E5" s="90"/>
      <c r="F5" s="6">
        <v>4000</v>
      </c>
    </row>
    <row r="6" spans="1:6" ht="20.25">
      <c r="A6" s="2">
        <v>5</v>
      </c>
      <c r="B6" s="4" t="s">
        <v>262</v>
      </c>
      <c r="C6" s="5" t="s">
        <v>257</v>
      </c>
      <c r="D6" s="5">
        <v>28000</v>
      </c>
      <c r="E6" s="90"/>
      <c r="F6" s="5">
        <v>28000</v>
      </c>
    </row>
    <row r="7" spans="1:6" ht="20.25">
      <c r="A7" s="2">
        <v>6</v>
      </c>
      <c r="B7" s="4" t="s">
        <v>263</v>
      </c>
      <c r="C7" s="5" t="s">
        <v>257</v>
      </c>
      <c r="D7" s="5">
        <v>5000</v>
      </c>
      <c r="E7" s="90"/>
      <c r="F7" s="5">
        <v>5000</v>
      </c>
    </row>
    <row r="8" spans="1:6" ht="20.25">
      <c r="A8" s="2">
        <v>7</v>
      </c>
      <c r="B8" s="4" t="s">
        <v>266</v>
      </c>
      <c r="C8" s="5" t="s">
        <v>257</v>
      </c>
      <c r="D8" s="6">
        <v>10000</v>
      </c>
      <c r="E8" s="90"/>
      <c r="F8" s="6">
        <v>10000</v>
      </c>
    </row>
    <row r="9" spans="1:6" ht="20.25">
      <c r="A9" s="2">
        <v>8</v>
      </c>
      <c r="B9" s="4" t="s">
        <v>267</v>
      </c>
      <c r="C9" s="5" t="s">
        <v>257</v>
      </c>
      <c r="D9" s="5">
        <v>10000</v>
      </c>
      <c r="E9" s="90"/>
      <c r="F9" s="5">
        <v>10000</v>
      </c>
    </row>
    <row r="10" spans="1:6" ht="20.25">
      <c r="A10" s="2">
        <v>9</v>
      </c>
      <c r="B10" s="4" t="s">
        <v>269</v>
      </c>
      <c r="C10" s="5" t="s">
        <v>257</v>
      </c>
      <c r="D10" s="5">
        <v>7500</v>
      </c>
      <c r="E10" s="90" t="s">
        <v>928</v>
      </c>
      <c r="F10" s="5">
        <v>7500</v>
      </c>
    </row>
    <row r="11" spans="1:6" ht="20.25">
      <c r="A11" s="2">
        <v>10</v>
      </c>
      <c r="B11" s="4" t="s">
        <v>270</v>
      </c>
      <c r="C11" s="5" t="s">
        <v>257</v>
      </c>
      <c r="D11" s="6">
        <v>50000</v>
      </c>
      <c r="E11" s="90"/>
      <c r="F11" s="6">
        <v>50000</v>
      </c>
    </row>
    <row r="12" spans="1:6" ht="20.25">
      <c r="A12" s="2">
        <v>11</v>
      </c>
      <c r="B12" s="4" t="s">
        <v>271</v>
      </c>
      <c r="C12" s="5" t="s">
        <v>257</v>
      </c>
      <c r="D12" s="5">
        <v>28000</v>
      </c>
      <c r="E12" s="90"/>
      <c r="F12" s="5">
        <v>28000</v>
      </c>
    </row>
    <row r="13" spans="1:6" ht="20.25">
      <c r="A13" s="2">
        <v>12</v>
      </c>
      <c r="B13" s="4" t="s">
        <v>272</v>
      </c>
      <c r="C13" s="5" t="s">
        <v>257</v>
      </c>
      <c r="D13" s="6">
        <v>5000</v>
      </c>
      <c r="E13" s="90"/>
      <c r="F13" s="6">
        <v>5000</v>
      </c>
    </row>
    <row r="14" spans="1:6" ht="20.25">
      <c r="A14" s="2">
        <v>13</v>
      </c>
      <c r="B14" s="4" t="s">
        <v>273</v>
      </c>
      <c r="C14" s="5" t="s">
        <v>257</v>
      </c>
      <c r="D14" s="6">
        <v>30000</v>
      </c>
      <c r="E14" s="90"/>
      <c r="F14" s="6">
        <v>30000</v>
      </c>
    </row>
    <row r="15" spans="1:6" ht="20.25">
      <c r="A15" s="2">
        <v>14</v>
      </c>
      <c r="B15" s="4" t="s">
        <v>274</v>
      </c>
      <c r="C15" s="5" t="s">
        <v>257</v>
      </c>
      <c r="D15" s="6">
        <v>15000</v>
      </c>
      <c r="E15" s="90"/>
      <c r="F15" s="6">
        <v>15000</v>
      </c>
    </row>
    <row r="16" spans="1:6" ht="20.25">
      <c r="A16" s="2">
        <v>15</v>
      </c>
      <c r="B16" s="4" t="s">
        <v>275</v>
      </c>
      <c r="C16" s="5" t="s">
        <v>257</v>
      </c>
      <c r="D16" s="5">
        <v>15200</v>
      </c>
      <c r="E16" s="90"/>
      <c r="F16" s="5">
        <v>15200</v>
      </c>
    </row>
    <row r="17" spans="1:6" ht="20.25">
      <c r="A17" s="2">
        <v>16</v>
      </c>
      <c r="B17" s="4" t="s">
        <v>276</v>
      </c>
      <c r="C17" s="5" t="s">
        <v>257</v>
      </c>
      <c r="D17" s="5">
        <v>35000</v>
      </c>
      <c r="E17" s="90"/>
      <c r="F17" s="5">
        <v>35000</v>
      </c>
    </row>
    <row r="18" spans="1:6" ht="20.25">
      <c r="A18" s="2">
        <v>17</v>
      </c>
      <c r="B18" s="4" t="s">
        <v>277</v>
      </c>
      <c r="C18" s="5" t="s">
        <v>257</v>
      </c>
      <c r="D18" s="5">
        <v>17000</v>
      </c>
      <c r="E18" s="90"/>
      <c r="F18" s="5">
        <v>17000</v>
      </c>
    </row>
    <row r="19" spans="1:6" ht="20.25">
      <c r="A19" s="2">
        <v>18</v>
      </c>
      <c r="B19" s="4" t="s">
        <v>278</v>
      </c>
      <c r="C19" s="5" t="s">
        <v>257</v>
      </c>
      <c r="D19" s="5">
        <v>10000</v>
      </c>
      <c r="E19" s="90"/>
      <c r="F19" s="91">
        <v>16000</v>
      </c>
    </row>
    <row r="20" spans="1:6" ht="20.25">
      <c r="A20" s="2">
        <v>19</v>
      </c>
      <c r="B20" s="4" t="s">
        <v>280</v>
      </c>
      <c r="C20" s="5" t="s">
        <v>257</v>
      </c>
      <c r="D20" s="5">
        <v>5100</v>
      </c>
      <c r="E20" s="90"/>
      <c r="F20" s="5">
        <v>5100</v>
      </c>
    </row>
    <row r="21" spans="1:6" ht="20.25">
      <c r="A21" s="2">
        <v>20</v>
      </c>
      <c r="B21" s="4" t="s">
        <v>282</v>
      </c>
      <c r="C21" s="5" t="s">
        <v>257</v>
      </c>
      <c r="D21" s="5">
        <v>25250</v>
      </c>
      <c r="E21" s="90">
        <v>9121246770</v>
      </c>
      <c r="F21" s="5">
        <v>25250</v>
      </c>
    </row>
    <row r="22" spans="1:6" ht="20.25">
      <c r="A22" s="2">
        <v>21</v>
      </c>
      <c r="B22" s="4" t="s">
        <v>285</v>
      </c>
      <c r="C22" s="5" t="s">
        <v>257</v>
      </c>
      <c r="D22" s="5">
        <v>20000</v>
      </c>
      <c r="E22" s="90">
        <v>9121901758</v>
      </c>
      <c r="F22" s="5">
        <v>20000</v>
      </c>
    </row>
    <row r="23" spans="1:6" ht="20.25">
      <c r="A23" s="2">
        <v>22</v>
      </c>
      <c r="B23" s="4" t="s">
        <v>981</v>
      </c>
      <c r="C23" s="5" t="s">
        <v>257</v>
      </c>
      <c r="D23" s="5">
        <v>15000</v>
      </c>
      <c r="E23" s="90"/>
      <c r="F23" s="5">
        <v>15000</v>
      </c>
    </row>
    <row r="24" spans="1:6" ht="20.25">
      <c r="A24" s="2">
        <v>23</v>
      </c>
      <c r="B24" s="4" t="s">
        <v>287</v>
      </c>
      <c r="C24" s="5" t="s">
        <v>257</v>
      </c>
      <c r="D24" s="5">
        <v>19000</v>
      </c>
      <c r="E24" s="90"/>
      <c r="F24" s="5">
        <v>19000</v>
      </c>
    </row>
    <row r="25" spans="1:6" ht="20.25">
      <c r="A25" s="2">
        <v>24</v>
      </c>
      <c r="B25" s="4" t="s">
        <v>288</v>
      </c>
      <c r="C25" s="5" t="s">
        <v>257</v>
      </c>
      <c r="D25" s="6">
        <v>12000</v>
      </c>
      <c r="E25" s="90">
        <v>9122620264</v>
      </c>
      <c r="F25" s="6">
        <v>12000</v>
      </c>
    </row>
    <row r="26" spans="1:6" ht="20.25">
      <c r="A26" s="2">
        <v>25</v>
      </c>
      <c r="B26" s="4" t="s">
        <v>289</v>
      </c>
      <c r="C26" s="5" t="s">
        <v>257</v>
      </c>
      <c r="D26" s="5">
        <v>15000</v>
      </c>
      <c r="E26" s="90"/>
      <c r="F26" s="5">
        <v>15000</v>
      </c>
    </row>
    <row r="27" spans="1:6" ht="20.25">
      <c r="A27" s="2">
        <v>26</v>
      </c>
      <c r="B27" s="4" t="s">
        <v>290</v>
      </c>
      <c r="C27" s="5" t="s">
        <v>257</v>
      </c>
      <c r="D27" s="5">
        <v>12000</v>
      </c>
      <c r="E27" s="90"/>
      <c r="F27" s="5">
        <v>12000</v>
      </c>
    </row>
    <row r="28" spans="1:6" ht="20.25">
      <c r="A28" s="2">
        <v>27</v>
      </c>
      <c r="B28" s="4" t="s">
        <v>294</v>
      </c>
      <c r="C28" s="5" t="s">
        <v>257</v>
      </c>
      <c r="D28" s="6">
        <v>18000</v>
      </c>
      <c r="E28" s="90"/>
      <c r="F28" s="6">
        <v>18000</v>
      </c>
    </row>
    <row r="29" spans="1:6" ht="20.25">
      <c r="A29" s="2">
        <v>28</v>
      </c>
      <c r="B29" s="4" t="s">
        <v>295</v>
      </c>
      <c r="C29" s="5" t="s">
        <v>257</v>
      </c>
      <c r="D29" s="6">
        <v>12000</v>
      </c>
      <c r="E29" s="90"/>
      <c r="F29" s="6">
        <v>12000</v>
      </c>
    </row>
    <row r="30" spans="1:6" ht="20.25">
      <c r="A30" s="2">
        <v>29</v>
      </c>
      <c r="B30" s="4" t="s">
        <v>296</v>
      </c>
      <c r="C30" s="5" t="s">
        <v>257</v>
      </c>
      <c r="D30" s="5">
        <v>6000</v>
      </c>
      <c r="E30" s="90"/>
      <c r="F30" s="5">
        <v>6000</v>
      </c>
    </row>
    <row r="31" spans="1:6" ht="20.25">
      <c r="A31" s="2">
        <v>30</v>
      </c>
      <c r="B31" s="4" t="s">
        <v>297</v>
      </c>
      <c r="C31" s="5" t="s">
        <v>257</v>
      </c>
      <c r="D31" s="5">
        <v>12000</v>
      </c>
      <c r="E31" s="90"/>
      <c r="F31" s="5">
        <v>12000</v>
      </c>
    </row>
    <row r="32" spans="1:6" ht="20.25">
      <c r="A32" s="2">
        <v>31</v>
      </c>
      <c r="B32" s="4" t="s">
        <v>298</v>
      </c>
      <c r="C32" s="5" t="s">
        <v>257</v>
      </c>
      <c r="D32" s="6">
        <v>21500</v>
      </c>
      <c r="E32" s="90"/>
      <c r="F32" s="6">
        <v>21500</v>
      </c>
    </row>
    <row r="33" spans="1:6" ht="20.25">
      <c r="A33" s="2">
        <v>32</v>
      </c>
      <c r="B33" s="4" t="s">
        <v>301</v>
      </c>
      <c r="C33" s="5" t="s">
        <v>257</v>
      </c>
      <c r="D33" s="5">
        <v>10000</v>
      </c>
      <c r="E33" s="90">
        <v>9123496078</v>
      </c>
      <c r="F33" s="5">
        <v>10000</v>
      </c>
    </row>
    <row r="34" spans="1:6" ht="20.25">
      <c r="A34" s="2">
        <v>33</v>
      </c>
      <c r="B34" s="4" t="s">
        <v>302</v>
      </c>
      <c r="C34" s="5" t="s">
        <v>257</v>
      </c>
      <c r="D34" s="5">
        <v>24000</v>
      </c>
      <c r="E34" s="90"/>
      <c r="F34" s="5">
        <v>24000</v>
      </c>
    </row>
    <row r="35" spans="1:6" ht="20.25">
      <c r="A35" s="2">
        <v>34</v>
      </c>
      <c r="B35" s="4" t="s">
        <v>303</v>
      </c>
      <c r="C35" s="5" t="s">
        <v>257</v>
      </c>
      <c r="D35" s="5">
        <v>13000</v>
      </c>
      <c r="E35" s="90"/>
      <c r="F35" s="5">
        <v>13000</v>
      </c>
    </row>
    <row r="36" spans="1:6" ht="20.25">
      <c r="A36" s="2">
        <v>35</v>
      </c>
      <c r="B36" s="4" t="s">
        <v>304</v>
      </c>
      <c r="C36" s="5" t="s">
        <v>257</v>
      </c>
      <c r="D36" s="5">
        <v>7000</v>
      </c>
      <c r="E36" s="90"/>
      <c r="F36" s="5">
        <v>7000</v>
      </c>
    </row>
    <row r="37" spans="1:6" ht="20.25">
      <c r="A37" s="2">
        <v>36</v>
      </c>
      <c r="B37" s="4" t="s">
        <v>305</v>
      </c>
      <c r="C37" s="5" t="s">
        <v>257</v>
      </c>
      <c r="D37" s="5">
        <v>10000</v>
      </c>
      <c r="E37" s="90"/>
      <c r="F37" s="5">
        <v>10000</v>
      </c>
    </row>
    <row r="38" spans="1:6" ht="20.25">
      <c r="A38" s="2">
        <v>37</v>
      </c>
      <c r="B38" s="4" t="s">
        <v>306</v>
      </c>
      <c r="C38" s="5" t="s">
        <v>257</v>
      </c>
      <c r="D38" s="6">
        <v>15000</v>
      </c>
      <c r="E38" s="90"/>
      <c r="F38" s="6">
        <v>15000</v>
      </c>
    </row>
    <row r="39" spans="1:6" ht="20.25">
      <c r="A39" s="2">
        <v>38</v>
      </c>
      <c r="B39" s="4" t="s">
        <v>307</v>
      </c>
      <c r="C39" s="5" t="s">
        <v>257</v>
      </c>
      <c r="D39" s="5">
        <v>11000</v>
      </c>
      <c r="E39" s="90"/>
      <c r="F39" s="5">
        <v>11000</v>
      </c>
    </row>
    <row r="40" spans="1:6" ht="20.25">
      <c r="A40" s="2">
        <v>39</v>
      </c>
      <c r="B40" s="4" t="s">
        <v>308</v>
      </c>
      <c r="C40" s="5" t="s">
        <v>257</v>
      </c>
      <c r="D40" s="6">
        <v>12000</v>
      </c>
      <c r="E40" s="90"/>
      <c r="F40" s="6">
        <v>12000</v>
      </c>
    </row>
    <row r="41" spans="1:6" ht="20.25">
      <c r="A41" s="2">
        <v>40</v>
      </c>
      <c r="B41" s="4" t="s">
        <v>311</v>
      </c>
      <c r="C41" s="5" t="s">
        <v>257</v>
      </c>
      <c r="D41" s="5">
        <v>6000</v>
      </c>
      <c r="E41" s="90"/>
      <c r="F41" s="5">
        <v>6000</v>
      </c>
    </row>
    <row r="42" spans="1:6" ht="20.25">
      <c r="A42" s="2">
        <v>41</v>
      </c>
      <c r="B42" s="4" t="s">
        <v>314</v>
      </c>
      <c r="C42" s="5" t="s">
        <v>257</v>
      </c>
      <c r="D42" s="6">
        <v>18000</v>
      </c>
      <c r="E42" s="90"/>
      <c r="F42" s="6">
        <v>18000</v>
      </c>
    </row>
    <row r="43" spans="1:6" ht="20.25">
      <c r="A43" s="2">
        <v>42</v>
      </c>
      <c r="B43" s="4" t="s">
        <v>315</v>
      </c>
      <c r="C43" s="5" t="s">
        <v>257</v>
      </c>
      <c r="D43" s="6">
        <v>15000</v>
      </c>
      <c r="E43" s="90"/>
      <c r="F43" s="6">
        <v>15000</v>
      </c>
    </row>
    <row r="44" spans="1:6" ht="39">
      <c r="A44" s="2">
        <v>43</v>
      </c>
      <c r="B44" s="4" t="s">
        <v>317</v>
      </c>
      <c r="C44" s="5" t="s">
        <v>257</v>
      </c>
      <c r="D44" s="6">
        <v>38000</v>
      </c>
      <c r="E44" s="112" t="s">
        <v>929</v>
      </c>
      <c r="F44" s="6">
        <v>38000</v>
      </c>
    </row>
    <row r="45" spans="1:6" ht="20.25">
      <c r="A45" s="2">
        <v>44</v>
      </c>
      <c r="B45" s="4" t="s">
        <v>320</v>
      </c>
      <c r="C45" s="5" t="s">
        <v>257</v>
      </c>
      <c r="D45" s="5">
        <v>27000</v>
      </c>
      <c r="E45" s="90"/>
      <c r="F45" s="5">
        <v>27000</v>
      </c>
    </row>
    <row r="46" spans="1:6" ht="20.25">
      <c r="A46" s="2">
        <v>45</v>
      </c>
      <c r="B46" s="4" t="s">
        <v>321</v>
      </c>
      <c r="C46" s="5" t="s">
        <v>257</v>
      </c>
      <c r="D46" s="6">
        <v>10000</v>
      </c>
      <c r="E46" s="90">
        <v>9121782998</v>
      </c>
      <c r="F46" s="6">
        <v>10000</v>
      </c>
    </row>
    <row r="47" spans="1:6" ht="20.25">
      <c r="A47" s="2">
        <v>46</v>
      </c>
      <c r="B47" s="4" t="s">
        <v>322</v>
      </c>
      <c r="C47" s="5" t="s">
        <v>257</v>
      </c>
      <c r="D47" s="5">
        <v>144000</v>
      </c>
      <c r="E47" s="90"/>
      <c r="F47" s="5">
        <v>144000</v>
      </c>
    </row>
    <row r="48" spans="1:6" ht="20.25">
      <c r="A48" s="2">
        <v>47</v>
      </c>
      <c r="B48" s="4" t="s">
        <v>323</v>
      </c>
      <c r="C48" s="5" t="s">
        <v>257</v>
      </c>
      <c r="D48" s="5">
        <v>15000</v>
      </c>
      <c r="E48" s="90"/>
      <c r="F48" s="5">
        <v>15000</v>
      </c>
    </row>
    <row r="49" spans="1:7" ht="20.25">
      <c r="A49" s="2">
        <v>48</v>
      </c>
      <c r="B49" s="4" t="s">
        <v>326</v>
      </c>
      <c r="C49" s="5" t="s">
        <v>257</v>
      </c>
      <c r="D49" s="6">
        <v>10000</v>
      </c>
      <c r="E49" s="90"/>
      <c r="F49" s="6">
        <v>10000</v>
      </c>
    </row>
    <row r="50" spans="1:7" ht="20.25">
      <c r="A50" s="2">
        <v>49</v>
      </c>
      <c r="B50" s="4" t="s">
        <v>328</v>
      </c>
      <c r="C50" s="5" t="s">
        <v>257</v>
      </c>
      <c r="D50" s="5">
        <v>5500</v>
      </c>
      <c r="E50" s="90"/>
      <c r="F50" s="5">
        <v>5500</v>
      </c>
    </row>
    <row r="51" spans="1:7" ht="20.25">
      <c r="A51" s="2">
        <v>50</v>
      </c>
      <c r="B51" s="4" t="s">
        <v>331</v>
      </c>
      <c r="C51" s="5" t="s">
        <v>257</v>
      </c>
      <c r="D51" s="5">
        <v>7000</v>
      </c>
      <c r="E51" s="90"/>
      <c r="F51" s="5">
        <v>7000</v>
      </c>
    </row>
    <row r="52" spans="1:7" ht="20.25">
      <c r="A52" s="2">
        <v>51</v>
      </c>
      <c r="B52" s="4" t="s">
        <v>335</v>
      </c>
      <c r="C52" s="5" t="s">
        <v>257</v>
      </c>
      <c r="D52" s="6">
        <v>24170</v>
      </c>
      <c r="E52" s="90"/>
      <c r="F52" s="6">
        <v>24170</v>
      </c>
    </row>
    <row r="53" spans="1:7" ht="20.25">
      <c r="A53" s="2">
        <v>52</v>
      </c>
      <c r="B53" s="4" t="s">
        <v>338</v>
      </c>
      <c r="C53" s="5" t="s">
        <v>257</v>
      </c>
      <c r="D53" s="5">
        <v>17000</v>
      </c>
      <c r="E53" s="90"/>
      <c r="F53" s="5">
        <v>17000</v>
      </c>
    </row>
    <row r="54" spans="1:7" ht="39">
      <c r="A54" s="2">
        <v>53</v>
      </c>
      <c r="B54" s="249" t="s">
        <v>995</v>
      </c>
      <c r="C54" s="5" t="s">
        <v>257</v>
      </c>
      <c r="D54" s="165" t="s">
        <v>996</v>
      </c>
      <c r="E54" s="112" t="s">
        <v>998</v>
      </c>
      <c r="F54" s="165" t="s">
        <v>996</v>
      </c>
      <c r="G54" t="s">
        <v>997</v>
      </c>
    </row>
    <row r="55" spans="1:7" ht="24">
      <c r="A55" s="2"/>
      <c r="B55" s="3">
        <v>53</v>
      </c>
      <c r="C55" s="2"/>
      <c r="D55" s="7">
        <f>SUM(D2:D54)</f>
        <v>925220</v>
      </c>
      <c r="F55" s="91">
        <f>SUM(F2:F54)</f>
        <v>931220</v>
      </c>
    </row>
  </sheetData>
  <mergeCells count="1">
    <mergeCell ref="A1:C1"/>
  </mergeCells>
  <printOptions horizontalCentered="1"/>
  <pageMargins left="0.70866141732283472" right="0.70866141732283472" top="0.15748031496062992" bottom="0.15748031496062992" header="0" footer="0"/>
  <pageSetup scale="65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rightToLeft="1" topLeftCell="A35" zoomScaleNormal="100" zoomScaleSheetLayoutView="166" workbookViewId="0">
      <selection activeCell="C40" sqref="C40"/>
    </sheetView>
  </sheetViews>
  <sheetFormatPr defaultRowHeight="15"/>
  <cols>
    <col min="1" max="1" width="8.125" style="8" customWidth="1"/>
    <col min="2" max="2" width="14.75" style="8" customWidth="1"/>
    <col min="3" max="3" width="29" style="8" bestFit="1" customWidth="1"/>
    <col min="4" max="4" width="9.625" style="8" customWidth="1"/>
    <col min="5" max="5" width="11.875" style="8" bestFit="1" customWidth="1"/>
    <col min="6" max="6" width="30.75" customWidth="1"/>
    <col min="7" max="7" width="14.625" style="92" customWidth="1"/>
    <col min="9" max="9" width="10" customWidth="1"/>
    <col min="10" max="10" width="11.75" customWidth="1"/>
  </cols>
  <sheetData>
    <row r="1" spans="1:7" ht="37.5">
      <c r="A1" s="187" t="s">
        <v>341</v>
      </c>
      <c r="B1" s="187"/>
      <c r="C1" s="187"/>
      <c r="D1" s="187"/>
      <c r="E1" s="187"/>
      <c r="F1" s="89" t="s">
        <v>20</v>
      </c>
      <c r="G1" s="91" t="s">
        <v>945</v>
      </c>
    </row>
    <row r="2" spans="1:7" ht="37.5">
      <c r="A2" s="162"/>
      <c r="B2" s="164" t="s">
        <v>255</v>
      </c>
      <c r="C2" s="164" t="s">
        <v>1019</v>
      </c>
      <c r="D2" s="162"/>
      <c r="E2" s="162"/>
      <c r="F2" s="89"/>
      <c r="G2" s="91"/>
    </row>
    <row r="3" spans="1:7" ht="37.5">
      <c r="A3" s="162">
        <v>1</v>
      </c>
      <c r="B3" s="164" t="s">
        <v>3</v>
      </c>
      <c r="C3" s="164" t="s">
        <v>994</v>
      </c>
      <c r="D3" s="2" t="s">
        <v>257</v>
      </c>
      <c r="E3" s="162">
        <v>110000</v>
      </c>
      <c r="F3" s="89"/>
      <c r="G3" s="91">
        <v>110000</v>
      </c>
    </row>
    <row r="4" spans="1:7" ht="37.5">
      <c r="A4" s="166">
        <v>2</v>
      </c>
      <c r="B4" s="166"/>
      <c r="C4" s="4" t="s">
        <v>260</v>
      </c>
      <c r="D4" s="5" t="s">
        <v>257</v>
      </c>
      <c r="E4" s="6">
        <v>10000</v>
      </c>
      <c r="F4" s="90"/>
      <c r="G4" s="6">
        <v>10000</v>
      </c>
    </row>
    <row r="5" spans="1:7" ht="37.5">
      <c r="A5" s="166">
        <v>3</v>
      </c>
      <c r="B5" s="3"/>
      <c r="C5" s="4" t="s">
        <v>264</v>
      </c>
      <c r="D5" s="5" t="s">
        <v>257</v>
      </c>
      <c r="E5" s="6">
        <v>5000</v>
      </c>
      <c r="F5" s="90"/>
      <c r="G5" s="6">
        <v>5000</v>
      </c>
    </row>
    <row r="6" spans="1:7" ht="37.5">
      <c r="A6" s="166">
        <v>4</v>
      </c>
      <c r="B6" s="3" t="s">
        <v>3</v>
      </c>
      <c r="C6" s="4" t="s">
        <v>265</v>
      </c>
      <c r="D6" s="5" t="s">
        <v>257</v>
      </c>
      <c r="E6" s="5">
        <v>13500</v>
      </c>
      <c r="F6" s="90">
        <v>9124408898</v>
      </c>
      <c r="G6" s="91">
        <v>15000</v>
      </c>
    </row>
    <row r="7" spans="1:7" ht="37.5">
      <c r="A7" s="166">
        <v>5</v>
      </c>
      <c r="B7" s="3"/>
      <c r="C7" s="4" t="s">
        <v>268</v>
      </c>
      <c r="D7" s="5" t="s">
        <v>257</v>
      </c>
      <c r="E7" s="5">
        <v>47000</v>
      </c>
      <c r="F7" s="90"/>
      <c r="G7" s="5">
        <v>47000</v>
      </c>
    </row>
    <row r="8" spans="1:7" ht="37.5">
      <c r="A8" s="166">
        <v>6</v>
      </c>
      <c r="B8" s="3"/>
      <c r="C8" s="4" t="s">
        <v>279</v>
      </c>
      <c r="D8" s="5" t="s">
        <v>257</v>
      </c>
      <c r="E8" s="5">
        <v>8500</v>
      </c>
      <c r="F8" s="90"/>
      <c r="G8" s="5">
        <v>8500</v>
      </c>
    </row>
    <row r="9" spans="1:7" ht="37.5">
      <c r="A9" s="166">
        <v>7</v>
      </c>
      <c r="B9" s="3"/>
      <c r="C9" s="4" t="s">
        <v>281</v>
      </c>
      <c r="D9" s="5" t="s">
        <v>257</v>
      </c>
      <c r="E9" s="6">
        <v>23000</v>
      </c>
      <c r="F9" s="90"/>
      <c r="G9" s="6">
        <v>23000</v>
      </c>
    </row>
    <row r="10" spans="1:7" ht="37.5">
      <c r="A10" s="166">
        <v>8</v>
      </c>
      <c r="B10" s="3"/>
      <c r="C10" s="4" t="s">
        <v>283</v>
      </c>
      <c r="D10" s="5" t="s">
        <v>257</v>
      </c>
      <c r="E10" s="5">
        <v>7000</v>
      </c>
      <c r="F10" s="90"/>
      <c r="G10" s="5">
        <v>7000</v>
      </c>
    </row>
    <row r="11" spans="1:7" ht="37.5">
      <c r="A11" s="166">
        <v>9</v>
      </c>
      <c r="B11" s="3"/>
      <c r="C11" s="4" t="s">
        <v>284</v>
      </c>
      <c r="D11" s="5" t="s">
        <v>257</v>
      </c>
      <c r="E11" s="5">
        <v>10500</v>
      </c>
      <c r="F11" s="90"/>
      <c r="G11" s="5">
        <v>10500</v>
      </c>
    </row>
    <row r="12" spans="1:7" ht="37.5">
      <c r="A12" s="166">
        <v>10</v>
      </c>
      <c r="B12" s="3"/>
      <c r="C12" s="4" t="s">
        <v>286</v>
      </c>
      <c r="D12" s="5" t="s">
        <v>257</v>
      </c>
      <c r="E12" s="5">
        <v>8000</v>
      </c>
      <c r="F12" s="90">
        <v>9121072491</v>
      </c>
      <c r="G12" s="5">
        <v>8000</v>
      </c>
    </row>
    <row r="13" spans="1:7" ht="37.5">
      <c r="A13" s="166">
        <v>11</v>
      </c>
      <c r="B13" s="3"/>
      <c r="C13" s="4" t="s">
        <v>291</v>
      </c>
      <c r="D13" s="5" t="s">
        <v>257</v>
      </c>
      <c r="E13" s="5">
        <v>15000</v>
      </c>
      <c r="F13" s="90"/>
      <c r="G13" s="5">
        <v>15000</v>
      </c>
    </row>
    <row r="14" spans="1:7" ht="37.5">
      <c r="A14" s="166">
        <v>12</v>
      </c>
      <c r="B14" s="3"/>
      <c r="C14" s="4" t="s">
        <v>292</v>
      </c>
      <c r="D14" s="5" t="s">
        <v>257</v>
      </c>
      <c r="E14" s="6">
        <v>20000</v>
      </c>
      <c r="F14" s="90"/>
      <c r="G14" s="6">
        <v>20000</v>
      </c>
    </row>
    <row r="15" spans="1:7" ht="37.5">
      <c r="A15" s="166">
        <v>13</v>
      </c>
      <c r="B15" s="3"/>
      <c r="C15" s="4" t="s">
        <v>293</v>
      </c>
      <c r="D15" s="5" t="s">
        <v>257</v>
      </c>
      <c r="E15" s="5">
        <v>10000</v>
      </c>
      <c r="F15" s="90"/>
      <c r="G15" s="5">
        <v>10000</v>
      </c>
    </row>
    <row r="16" spans="1:7" ht="37.5">
      <c r="A16" s="166">
        <v>14</v>
      </c>
      <c r="B16" s="3"/>
      <c r="C16" s="4" t="s">
        <v>299</v>
      </c>
      <c r="D16" s="5" t="s">
        <v>257</v>
      </c>
      <c r="E16" s="6">
        <v>30000</v>
      </c>
      <c r="F16" s="90"/>
      <c r="G16" s="6">
        <v>30000</v>
      </c>
    </row>
    <row r="17" spans="1:7" ht="37.5">
      <c r="A17" s="166">
        <v>15</v>
      </c>
      <c r="B17" s="3"/>
      <c r="C17" s="4" t="s">
        <v>300</v>
      </c>
      <c r="D17" s="5" t="s">
        <v>257</v>
      </c>
      <c r="E17" s="6">
        <v>13000</v>
      </c>
      <c r="F17" s="90"/>
      <c r="G17" s="6">
        <v>13000</v>
      </c>
    </row>
    <row r="18" spans="1:7" ht="37.5">
      <c r="A18" s="166">
        <v>16</v>
      </c>
      <c r="B18" s="3"/>
      <c r="C18" s="4" t="s">
        <v>309</v>
      </c>
      <c r="D18" s="5" t="s">
        <v>257</v>
      </c>
      <c r="E18" s="6">
        <v>30000</v>
      </c>
      <c r="F18" s="90"/>
      <c r="G18" s="6">
        <v>30000</v>
      </c>
    </row>
    <row r="19" spans="1:7" ht="37.5">
      <c r="A19" s="166">
        <v>17</v>
      </c>
      <c r="B19" s="3"/>
      <c r="C19" s="4" t="s">
        <v>310</v>
      </c>
      <c r="D19" s="5" t="s">
        <v>257</v>
      </c>
      <c r="E19" s="6">
        <v>10000</v>
      </c>
      <c r="F19" s="90"/>
      <c r="G19" s="6">
        <v>10000</v>
      </c>
    </row>
    <row r="20" spans="1:7" ht="37.5">
      <c r="A20" s="166">
        <v>18</v>
      </c>
      <c r="B20" s="3"/>
      <c r="C20" s="4" t="s">
        <v>312</v>
      </c>
      <c r="D20" s="5" t="s">
        <v>257</v>
      </c>
      <c r="E20" s="6">
        <v>6000</v>
      </c>
      <c r="F20" s="90">
        <v>9125605098</v>
      </c>
      <c r="G20" s="6">
        <v>6000</v>
      </c>
    </row>
    <row r="21" spans="1:7" ht="37.5">
      <c r="A21" s="166">
        <v>19</v>
      </c>
      <c r="B21" s="3"/>
      <c r="C21" s="4" t="s">
        <v>313</v>
      </c>
      <c r="D21" s="5" t="s">
        <v>257</v>
      </c>
      <c r="E21" s="5">
        <v>6000</v>
      </c>
      <c r="F21" s="90">
        <v>9124604853</v>
      </c>
      <c r="G21" s="5">
        <v>6000</v>
      </c>
    </row>
    <row r="22" spans="1:7" ht="37.5">
      <c r="A22" s="166">
        <v>20</v>
      </c>
      <c r="B22" s="3"/>
      <c r="C22" s="4" t="s">
        <v>944</v>
      </c>
      <c r="D22" s="5" t="s">
        <v>257</v>
      </c>
      <c r="E22" s="6">
        <v>12500</v>
      </c>
      <c r="F22" s="90"/>
      <c r="G22" s="6">
        <v>12500</v>
      </c>
    </row>
    <row r="23" spans="1:7" ht="37.5">
      <c r="A23" s="166">
        <v>21</v>
      </c>
      <c r="B23" s="3"/>
      <c r="C23" s="4" t="s">
        <v>315</v>
      </c>
      <c r="D23" s="5" t="s">
        <v>257</v>
      </c>
      <c r="E23" s="6">
        <v>15000</v>
      </c>
      <c r="F23" s="90"/>
      <c r="G23" s="6">
        <v>15000</v>
      </c>
    </row>
    <row r="24" spans="1:7" ht="37.5">
      <c r="A24" s="166">
        <v>22</v>
      </c>
      <c r="B24" s="3"/>
      <c r="C24" s="4" t="s">
        <v>316</v>
      </c>
      <c r="D24" s="5" t="s">
        <v>257</v>
      </c>
      <c r="E24" s="6">
        <v>10000</v>
      </c>
      <c r="F24" s="90"/>
      <c r="G24" s="6">
        <v>10000</v>
      </c>
    </row>
    <row r="25" spans="1:7" ht="37.5">
      <c r="A25" s="166">
        <v>23</v>
      </c>
      <c r="B25" s="3"/>
      <c r="C25" s="4" t="s">
        <v>318</v>
      </c>
      <c r="D25" s="5" t="s">
        <v>257</v>
      </c>
      <c r="E25" s="5">
        <v>14400</v>
      </c>
      <c r="F25" s="90"/>
      <c r="G25" s="5">
        <v>14400</v>
      </c>
    </row>
    <row r="26" spans="1:7" ht="37.5">
      <c r="A26" s="166">
        <v>24</v>
      </c>
      <c r="B26" s="3"/>
      <c r="C26" s="4" t="s">
        <v>319</v>
      </c>
      <c r="D26" s="5" t="s">
        <v>257</v>
      </c>
      <c r="E26" s="5">
        <v>10000</v>
      </c>
      <c r="F26" s="90"/>
      <c r="G26" s="5">
        <v>10000</v>
      </c>
    </row>
    <row r="27" spans="1:7" ht="37.5">
      <c r="A27" s="166">
        <v>25</v>
      </c>
      <c r="B27" s="3"/>
      <c r="C27" s="4" t="s">
        <v>993</v>
      </c>
      <c r="D27" s="5" t="s">
        <v>257</v>
      </c>
      <c r="E27" s="5">
        <v>11000</v>
      </c>
      <c r="F27" s="90"/>
      <c r="G27" s="5">
        <v>11000</v>
      </c>
    </row>
    <row r="28" spans="1:7" ht="37.5">
      <c r="A28" s="166">
        <v>26</v>
      </c>
      <c r="B28" s="3"/>
      <c r="C28" s="4" t="s">
        <v>324</v>
      </c>
      <c r="D28" s="5" t="s">
        <v>257</v>
      </c>
      <c r="E28" s="6">
        <v>7560</v>
      </c>
      <c r="F28" s="90"/>
      <c r="G28" s="6">
        <v>7560</v>
      </c>
    </row>
    <row r="29" spans="1:7" ht="37.5">
      <c r="A29" s="166">
        <v>27</v>
      </c>
      <c r="B29" s="3"/>
      <c r="C29" s="4" t="s">
        <v>325</v>
      </c>
      <c r="D29" s="5" t="s">
        <v>257</v>
      </c>
      <c r="E29" s="5">
        <v>3240</v>
      </c>
      <c r="F29" s="90">
        <v>936179585</v>
      </c>
      <c r="G29" s="5">
        <v>3240</v>
      </c>
    </row>
    <row r="30" spans="1:7" ht="37.5">
      <c r="A30" s="166">
        <v>28</v>
      </c>
      <c r="B30" s="3"/>
      <c r="C30" s="4" t="s">
        <v>327</v>
      </c>
      <c r="D30" s="5" t="s">
        <v>257</v>
      </c>
      <c r="E30" s="5">
        <v>5000</v>
      </c>
      <c r="F30" s="90"/>
      <c r="G30" s="5">
        <v>5000</v>
      </c>
    </row>
    <row r="31" spans="1:7" ht="37.5">
      <c r="A31" s="166">
        <v>29</v>
      </c>
      <c r="B31" s="3"/>
      <c r="C31" s="4" t="s">
        <v>329</v>
      </c>
      <c r="D31" s="5" t="s">
        <v>257</v>
      </c>
      <c r="E31" s="6">
        <v>10000</v>
      </c>
      <c r="F31" s="90"/>
      <c r="G31" s="6">
        <v>10000</v>
      </c>
    </row>
    <row r="32" spans="1:7" ht="37.5">
      <c r="A32" s="166">
        <v>30</v>
      </c>
      <c r="B32" s="3"/>
      <c r="C32" s="4" t="s">
        <v>330</v>
      </c>
      <c r="D32" s="5" t="s">
        <v>257</v>
      </c>
      <c r="E32" s="5">
        <v>60000</v>
      </c>
      <c r="F32" s="90"/>
      <c r="G32" s="5">
        <v>60000</v>
      </c>
    </row>
    <row r="33" spans="1:7" ht="37.5">
      <c r="A33" s="166">
        <v>31</v>
      </c>
      <c r="B33" s="3"/>
      <c r="C33" s="4" t="s">
        <v>332</v>
      </c>
      <c r="D33" s="5" t="s">
        <v>257</v>
      </c>
      <c r="E33" s="5">
        <v>14000</v>
      </c>
      <c r="F33" s="90"/>
      <c r="G33" s="5">
        <v>14000</v>
      </c>
    </row>
    <row r="34" spans="1:7" ht="37.5">
      <c r="A34" s="166">
        <v>32</v>
      </c>
      <c r="B34" s="3"/>
      <c r="C34" s="4" t="s">
        <v>333</v>
      </c>
      <c r="D34" s="5" t="s">
        <v>257</v>
      </c>
      <c r="E34" s="6">
        <v>10000</v>
      </c>
      <c r="F34" s="90"/>
      <c r="G34" s="6">
        <v>10000</v>
      </c>
    </row>
    <row r="35" spans="1:7" ht="37.5">
      <c r="A35" s="166">
        <v>33</v>
      </c>
      <c r="B35" s="3"/>
      <c r="C35" s="4" t="s">
        <v>334</v>
      </c>
      <c r="D35" s="5" t="s">
        <v>257</v>
      </c>
      <c r="E35" s="5">
        <v>35000</v>
      </c>
      <c r="F35" s="90">
        <v>9124604853</v>
      </c>
      <c r="G35" s="5">
        <v>35000</v>
      </c>
    </row>
    <row r="36" spans="1:7" ht="37.5">
      <c r="A36" s="166">
        <v>34</v>
      </c>
      <c r="B36" s="3"/>
      <c r="C36" s="4" t="s">
        <v>336</v>
      </c>
      <c r="D36" s="5" t="s">
        <v>257</v>
      </c>
      <c r="E36" s="6">
        <v>4000</v>
      </c>
      <c r="F36" s="90" t="s">
        <v>930</v>
      </c>
      <c r="G36" s="6">
        <v>4000</v>
      </c>
    </row>
    <row r="37" spans="1:7" ht="37.5">
      <c r="A37" s="166">
        <v>35</v>
      </c>
      <c r="B37" s="3"/>
      <c r="C37" s="4" t="s">
        <v>337</v>
      </c>
      <c r="D37" s="5" t="s">
        <v>257</v>
      </c>
      <c r="E37" s="5">
        <v>57000</v>
      </c>
      <c r="F37" s="90"/>
      <c r="G37" s="5">
        <v>57000</v>
      </c>
    </row>
    <row r="38" spans="1:7" ht="37.5">
      <c r="A38" s="166">
        <v>36</v>
      </c>
      <c r="B38" s="3"/>
      <c r="C38" s="4" t="s">
        <v>339</v>
      </c>
      <c r="D38" s="5" t="s">
        <v>257</v>
      </c>
      <c r="E38" s="5">
        <v>22000</v>
      </c>
      <c r="F38" s="90"/>
      <c r="G38" s="5">
        <v>22000</v>
      </c>
    </row>
    <row r="39" spans="1:7" ht="37.5">
      <c r="A39" s="166">
        <v>37</v>
      </c>
      <c r="B39" s="3"/>
      <c r="C39" s="3" t="s">
        <v>340</v>
      </c>
      <c r="D39" s="5" t="s">
        <v>257</v>
      </c>
      <c r="E39" s="2">
        <v>8500</v>
      </c>
      <c r="F39" s="90"/>
      <c r="G39" s="2">
        <v>8500</v>
      </c>
    </row>
    <row r="40" spans="1:7" ht="24">
      <c r="A40" s="2"/>
      <c r="B40" s="3"/>
      <c r="C40" s="3"/>
      <c r="D40" s="2"/>
      <c r="E40" s="7">
        <f>SUM(E4:E39)</f>
        <v>581700</v>
      </c>
      <c r="F40" t="s">
        <v>965</v>
      </c>
      <c r="G40" s="91">
        <f>SUM(G4:G39)</f>
        <v>583200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3"/>
  <sheetViews>
    <sheetView rightToLeft="1" view="pageBreakPreview" topLeftCell="A79" zoomScale="110" zoomScaleNormal="100" zoomScaleSheetLayoutView="110" workbookViewId="0">
      <selection activeCell="D94" sqref="D94"/>
    </sheetView>
  </sheetViews>
  <sheetFormatPr defaultRowHeight="15"/>
  <cols>
    <col min="1" max="1" width="3.125" bestFit="1" customWidth="1"/>
    <col min="2" max="2" width="20.375" bestFit="1" customWidth="1"/>
    <col min="3" max="3" width="27" bestFit="1" customWidth="1"/>
    <col min="4" max="4" width="9.125" bestFit="1" customWidth="1"/>
    <col min="5" max="5" width="15" bestFit="1" customWidth="1"/>
    <col min="6" max="6" width="30.25" bestFit="1" customWidth="1"/>
    <col min="7" max="7" width="22.75" customWidth="1"/>
  </cols>
  <sheetData>
    <row r="1" spans="1:6" ht="33">
      <c r="A1" s="188" t="s">
        <v>419</v>
      </c>
      <c r="B1" s="188"/>
      <c r="C1" s="188"/>
      <c r="D1" s="188"/>
      <c r="E1" s="188"/>
      <c r="F1" s="188"/>
    </row>
    <row r="2" spans="1:6" ht="21">
      <c r="A2" s="24">
        <v>1</v>
      </c>
      <c r="B2" s="24" t="s">
        <v>420</v>
      </c>
      <c r="C2" s="24" t="s">
        <v>421</v>
      </c>
      <c r="D2" s="25">
        <v>20700</v>
      </c>
      <c r="E2" s="24" t="s">
        <v>383</v>
      </c>
      <c r="F2" s="26" t="s">
        <v>926</v>
      </c>
    </row>
    <row r="3" spans="1:6" ht="21">
      <c r="A3" s="24">
        <v>2</v>
      </c>
      <c r="B3" s="24" t="s">
        <v>422</v>
      </c>
      <c r="C3" s="24" t="s">
        <v>423</v>
      </c>
      <c r="D3" s="25">
        <v>19000</v>
      </c>
      <c r="E3" s="27" t="s">
        <v>383</v>
      </c>
      <c r="F3" s="24">
        <v>9121370653</v>
      </c>
    </row>
    <row r="4" spans="1:6" ht="24">
      <c r="A4" s="168">
        <v>3</v>
      </c>
      <c r="B4" s="24" t="s">
        <v>424</v>
      </c>
      <c r="C4" s="24" t="s">
        <v>425</v>
      </c>
      <c r="D4" s="25">
        <v>49170</v>
      </c>
      <c r="E4" s="27" t="s">
        <v>383</v>
      </c>
      <c r="F4" s="57" t="s">
        <v>939</v>
      </c>
    </row>
    <row r="5" spans="1:6" ht="21">
      <c r="A5" s="168">
        <v>4</v>
      </c>
      <c r="B5" s="24" t="s">
        <v>426</v>
      </c>
      <c r="C5" s="24" t="s">
        <v>427</v>
      </c>
      <c r="D5" s="25">
        <v>20000</v>
      </c>
      <c r="E5" s="27" t="s">
        <v>383</v>
      </c>
      <c r="F5" s="24">
        <v>9123901160</v>
      </c>
    </row>
    <row r="6" spans="1:6" ht="21">
      <c r="A6" s="168">
        <v>5</v>
      </c>
      <c r="B6" s="24" t="s">
        <v>656</v>
      </c>
      <c r="C6" s="24" t="s">
        <v>931</v>
      </c>
      <c r="D6" s="25">
        <v>11500</v>
      </c>
      <c r="E6" s="27" t="s">
        <v>383</v>
      </c>
      <c r="F6" s="24">
        <v>9123169366</v>
      </c>
    </row>
    <row r="7" spans="1:6" ht="21">
      <c r="A7" s="168">
        <v>6</v>
      </c>
      <c r="B7" s="24" t="s">
        <v>428</v>
      </c>
      <c r="C7" s="24" t="s">
        <v>429</v>
      </c>
      <c r="D7" s="25">
        <v>20000</v>
      </c>
      <c r="E7" s="27" t="s">
        <v>383</v>
      </c>
      <c r="F7" s="24"/>
    </row>
    <row r="8" spans="1:6" ht="21">
      <c r="A8" s="168">
        <v>7</v>
      </c>
      <c r="B8" s="24" t="s">
        <v>430</v>
      </c>
      <c r="C8" s="24" t="s">
        <v>431</v>
      </c>
      <c r="D8" s="25">
        <v>12100</v>
      </c>
      <c r="E8" s="27" t="s">
        <v>383</v>
      </c>
      <c r="F8" s="24">
        <v>9121971253</v>
      </c>
    </row>
    <row r="9" spans="1:6" ht="21">
      <c r="A9" s="168">
        <v>8</v>
      </c>
      <c r="B9" s="24" t="s">
        <v>432</v>
      </c>
      <c r="C9" s="24" t="s">
        <v>433</v>
      </c>
      <c r="D9" s="25">
        <v>17500</v>
      </c>
      <c r="E9" s="27" t="s">
        <v>383</v>
      </c>
      <c r="F9" s="24">
        <v>44343714</v>
      </c>
    </row>
    <row r="10" spans="1:6" ht="21">
      <c r="A10" s="168">
        <v>9</v>
      </c>
      <c r="B10" s="24" t="s">
        <v>434</v>
      </c>
      <c r="C10" s="24" t="s">
        <v>435</v>
      </c>
      <c r="D10" s="25">
        <v>10000</v>
      </c>
      <c r="E10" s="27" t="s">
        <v>383</v>
      </c>
      <c r="F10" s="24">
        <v>9121217628</v>
      </c>
    </row>
    <row r="11" spans="1:6" ht="21">
      <c r="A11" s="168">
        <v>10</v>
      </c>
      <c r="B11" s="24" t="s">
        <v>436</v>
      </c>
      <c r="C11" s="24" t="s">
        <v>437</v>
      </c>
      <c r="D11" s="25">
        <v>11500</v>
      </c>
      <c r="E11" s="27" t="s">
        <v>383</v>
      </c>
      <c r="F11" s="24" t="s">
        <v>932</v>
      </c>
    </row>
    <row r="12" spans="1:6" ht="21">
      <c r="A12" s="168">
        <v>11</v>
      </c>
      <c r="B12" s="24" t="s">
        <v>438</v>
      </c>
      <c r="C12" s="24" t="s">
        <v>439</v>
      </c>
      <c r="D12" s="25">
        <v>32200</v>
      </c>
      <c r="E12" s="27" t="s">
        <v>383</v>
      </c>
      <c r="F12" s="24">
        <v>9123205433</v>
      </c>
    </row>
    <row r="13" spans="1:6" ht="21">
      <c r="A13" s="168">
        <v>12</v>
      </c>
      <c r="B13" s="24" t="s">
        <v>440</v>
      </c>
      <c r="C13" s="24" t="s">
        <v>441</v>
      </c>
      <c r="D13" s="25">
        <v>30000</v>
      </c>
      <c r="E13" s="27" t="s">
        <v>383</v>
      </c>
      <c r="F13" s="26">
        <v>9123160836</v>
      </c>
    </row>
    <row r="14" spans="1:6" ht="21">
      <c r="A14" s="168">
        <v>13</v>
      </c>
      <c r="B14" s="24" t="s">
        <v>442</v>
      </c>
      <c r="C14" s="24" t="s">
        <v>443</v>
      </c>
      <c r="D14" s="25">
        <v>4000</v>
      </c>
      <c r="E14" s="27" t="s">
        <v>383</v>
      </c>
      <c r="F14" s="24">
        <v>44666280</v>
      </c>
    </row>
    <row r="15" spans="1:6" ht="21">
      <c r="A15" s="168">
        <v>14</v>
      </c>
      <c r="B15" s="24" t="s">
        <v>444</v>
      </c>
      <c r="C15" s="24" t="s">
        <v>445</v>
      </c>
      <c r="D15" s="25">
        <v>15000</v>
      </c>
      <c r="E15" s="27" t="s">
        <v>383</v>
      </c>
      <c r="F15" s="24">
        <v>9121674415</v>
      </c>
    </row>
    <row r="16" spans="1:6" ht="21">
      <c r="A16" s="168">
        <v>15</v>
      </c>
      <c r="B16" s="24" t="s">
        <v>446</v>
      </c>
      <c r="C16" s="24" t="s">
        <v>447</v>
      </c>
      <c r="D16" s="25">
        <v>60000</v>
      </c>
      <c r="E16" s="27" t="s">
        <v>383</v>
      </c>
      <c r="F16" s="24">
        <v>9121104955</v>
      </c>
    </row>
    <row r="17" spans="1:6" ht="21">
      <c r="A17" s="168">
        <v>16</v>
      </c>
      <c r="B17" s="24" t="s">
        <v>448</v>
      </c>
      <c r="C17" s="24" t="s">
        <v>449</v>
      </c>
      <c r="D17" s="25">
        <v>26160</v>
      </c>
      <c r="E17" s="27" t="s">
        <v>383</v>
      </c>
      <c r="F17" s="24">
        <v>9125041808</v>
      </c>
    </row>
    <row r="18" spans="1:6" ht="21">
      <c r="A18" s="168">
        <v>17</v>
      </c>
      <c r="B18" s="24" t="s">
        <v>450</v>
      </c>
      <c r="C18" s="24" t="s">
        <v>451</v>
      </c>
      <c r="D18" s="25">
        <v>24000</v>
      </c>
      <c r="E18" s="27" t="s">
        <v>383</v>
      </c>
      <c r="F18" s="24"/>
    </row>
    <row r="19" spans="1:6" ht="21">
      <c r="A19" s="168">
        <v>18</v>
      </c>
      <c r="B19" s="24" t="s">
        <v>452</v>
      </c>
      <c r="C19" s="24" t="s">
        <v>453</v>
      </c>
      <c r="D19" s="25">
        <v>70000</v>
      </c>
      <c r="E19" s="27" t="s">
        <v>383</v>
      </c>
      <c r="F19" s="30" t="s">
        <v>454</v>
      </c>
    </row>
    <row r="20" spans="1:6" ht="21">
      <c r="A20" s="168">
        <v>19</v>
      </c>
      <c r="B20" s="24" t="s">
        <v>455</v>
      </c>
      <c r="C20" s="86" t="s">
        <v>456</v>
      </c>
      <c r="D20" s="25">
        <v>10000</v>
      </c>
      <c r="E20" s="27" t="s">
        <v>383</v>
      </c>
      <c r="F20" s="24">
        <v>9121646055</v>
      </c>
    </row>
    <row r="21" spans="1:6" ht="21">
      <c r="A21" s="168">
        <v>20</v>
      </c>
      <c r="B21" s="24" t="s">
        <v>457</v>
      </c>
      <c r="C21" s="24" t="s">
        <v>458</v>
      </c>
      <c r="D21" s="25">
        <v>20000</v>
      </c>
      <c r="E21" s="27" t="s">
        <v>383</v>
      </c>
      <c r="F21" s="24">
        <v>9121658233</v>
      </c>
    </row>
    <row r="22" spans="1:6" ht="21">
      <c r="A22" s="168">
        <v>21</v>
      </c>
      <c r="B22" s="24" t="s">
        <v>459</v>
      </c>
      <c r="C22" s="24" t="s">
        <v>460</v>
      </c>
      <c r="D22" s="25">
        <v>36000</v>
      </c>
      <c r="E22" s="27" t="s">
        <v>383</v>
      </c>
      <c r="F22" s="26">
        <v>9121623260</v>
      </c>
    </row>
    <row r="23" spans="1:6" ht="21">
      <c r="A23" s="168">
        <v>22</v>
      </c>
      <c r="B23" s="24" t="s">
        <v>461</v>
      </c>
      <c r="C23" s="24" t="s">
        <v>462</v>
      </c>
      <c r="D23" s="25">
        <v>8500</v>
      </c>
      <c r="E23" s="27" t="s">
        <v>383</v>
      </c>
      <c r="F23" s="24"/>
    </row>
    <row r="24" spans="1:6" ht="21">
      <c r="A24" s="168">
        <v>23</v>
      </c>
      <c r="B24" s="24" t="s">
        <v>463</v>
      </c>
      <c r="C24" s="24" t="s">
        <v>464</v>
      </c>
      <c r="D24" s="25">
        <v>12000</v>
      </c>
      <c r="E24" s="27" t="s">
        <v>383</v>
      </c>
      <c r="F24" s="24" t="s">
        <v>465</v>
      </c>
    </row>
    <row r="25" spans="1:6" ht="21">
      <c r="A25" s="168">
        <v>24</v>
      </c>
      <c r="B25" s="24" t="s">
        <v>466</v>
      </c>
      <c r="C25" s="24" t="s">
        <v>467</v>
      </c>
      <c r="D25" s="25">
        <v>17000</v>
      </c>
      <c r="E25" s="27" t="s">
        <v>383</v>
      </c>
      <c r="F25" s="24">
        <v>9121698012</v>
      </c>
    </row>
    <row r="26" spans="1:6" ht="21">
      <c r="A26" s="168">
        <v>25</v>
      </c>
      <c r="B26" s="24" t="s">
        <v>468</v>
      </c>
      <c r="C26" s="24" t="s">
        <v>469</v>
      </c>
      <c r="D26" s="25">
        <v>14300</v>
      </c>
      <c r="E26" s="27" t="s">
        <v>383</v>
      </c>
      <c r="F26" s="24"/>
    </row>
    <row r="27" spans="1:6" ht="21">
      <c r="A27" s="168">
        <v>26</v>
      </c>
      <c r="B27" s="24" t="s">
        <v>470</v>
      </c>
      <c r="C27" s="24" t="s">
        <v>471</v>
      </c>
      <c r="D27" s="25">
        <v>33000</v>
      </c>
      <c r="E27" s="27" t="s">
        <v>383</v>
      </c>
      <c r="F27" s="26">
        <v>9121026099</v>
      </c>
    </row>
    <row r="28" spans="1:6" ht="21">
      <c r="A28" s="168">
        <v>27</v>
      </c>
      <c r="B28" s="24" t="s">
        <v>472</v>
      </c>
      <c r="C28" s="24" t="s">
        <v>473</v>
      </c>
      <c r="D28" s="25">
        <v>20000</v>
      </c>
      <c r="E28" s="27" t="s">
        <v>383</v>
      </c>
      <c r="F28" s="24">
        <v>9123602857</v>
      </c>
    </row>
    <row r="29" spans="1:6" ht="21">
      <c r="A29" s="168">
        <v>28</v>
      </c>
      <c r="B29" s="24" t="s">
        <v>474</v>
      </c>
      <c r="C29" s="24" t="s">
        <v>475</v>
      </c>
      <c r="D29" s="25">
        <v>10000</v>
      </c>
      <c r="E29" s="27" t="s">
        <v>383</v>
      </c>
      <c r="F29" s="24"/>
    </row>
    <row r="30" spans="1:6" ht="21">
      <c r="A30" s="168">
        <v>29</v>
      </c>
      <c r="B30" s="24" t="s">
        <v>476</v>
      </c>
      <c r="C30" s="24" t="s">
        <v>477</v>
      </c>
      <c r="D30" s="25">
        <v>37500</v>
      </c>
      <c r="E30" s="27" t="s">
        <v>383</v>
      </c>
      <c r="F30" s="24"/>
    </row>
    <row r="31" spans="1:6" ht="21">
      <c r="A31" s="168">
        <v>30</v>
      </c>
      <c r="B31" s="24" t="s">
        <v>478</v>
      </c>
      <c r="C31" s="24" t="s">
        <v>479</v>
      </c>
      <c r="D31" s="25">
        <v>15000</v>
      </c>
      <c r="E31" s="27" t="s">
        <v>383</v>
      </c>
      <c r="F31" s="24">
        <v>9386233090</v>
      </c>
    </row>
    <row r="32" spans="1:6" ht="21">
      <c r="A32" s="168">
        <v>31</v>
      </c>
      <c r="B32" s="24" t="s">
        <v>480</v>
      </c>
      <c r="C32" s="24" t="s">
        <v>481</v>
      </c>
      <c r="D32" s="25">
        <v>22000</v>
      </c>
      <c r="E32" s="27" t="s">
        <v>383</v>
      </c>
      <c r="F32" s="24">
        <v>9121665863</v>
      </c>
    </row>
    <row r="33" spans="1:6" ht="21">
      <c r="A33" s="168">
        <v>32</v>
      </c>
      <c r="B33" s="24" t="s">
        <v>482</v>
      </c>
      <c r="C33" s="24" t="s">
        <v>483</v>
      </c>
      <c r="D33" s="25">
        <v>15000</v>
      </c>
      <c r="E33" s="27" t="s">
        <v>383</v>
      </c>
      <c r="F33" s="24"/>
    </row>
    <row r="34" spans="1:6" ht="21">
      <c r="A34" s="168">
        <v>33</v>
      </c>
      <c r="B34" s="24" t="s">
        <v>484</v>
      </c>
      <c r="C34" s="24" t="s">
        <v>485</v>
      </c>
      <c r="D34" s="25">
        <v>10600</v>
      </c>
      <c r="E34" s="27" t="s">
        <v>383</v>
      </c>
      <c r="F34" s="24"/>
    </row>
    <row r="35" spans="1:6" ht="21">
      <c r="A35" s="168">
        <v>34</v>
      </c>
      <c r="B35" s="24" t="s">
        <v>486</v>
      </c>
      <c r="C35" s="24" t="s">
        <v>655</v>
      </c>
      <c r="D35" s="25">
        <v>10000</v>
      </c>
      <c r="E35" s="27" t="s">
        <v>383</v>
      </c>
      <c r="F35" s="24" t="s">
        <v>487</v>
      </c>
    </row>
    <row r="36" spans="1:6" ht="21">
      <c r="A36" s="168">
        <v>35</v>
      </c>
      <c r="B36" s="24" t="s">
        <v>488</v>
      </c>
      <c r="C36" s="24" t="s">
        <v>489</v>
      </c>
      <c r="D36" s="25">
        <v>55000</v>
      </c>
      <c r="E36" s="27" t="s">
        <v>383</v>
      </c>
      <c r="F36" s="24" t="s">
        <v>933</v>
      </c>
    </row>
    <row r="37" spans="1:6" ht="21">
      <c r="A37" s="168">
        <v>36</v>
      </c>
      <c r="B37" s="24" t="s">
        <v>490</v>
      </c>
      <c r="C37" s="24" t="s">
        <v>491</v>
      </c>
      <c r="D37" s="25">
        <v>32000</v>
      </c>
      <c r="E37" s="27" t="s">
        <v>383</v>
      </c>
      <c r="F37" s="24" t="s">
        <v>934</v>
      </c>
    </row>
    <row r="38" spans="1:6" ht="21">
      <c r="A38" s="168">
        <v>37</v>
      </c>
      <c r="B38" s="24" t="s">
        <v>492</v>
      </c>
      <c r="C38" s="24" t="s">
        <v>493</v>
      </c>
      <c r="D38" s="25">
        <v>12000</v>
      </c>
      <c r="E38" s="27" t="s">
        <v>383</v>
      </c>
      <c r="F38" s="24">
        <v>444469708</v>
      </c>
    </row>
    <row r="39" spans="1:6" ht="21">
      <c r="A39" s="168">
        <v>38</v>
      </c>
      <c r="B39" s="24" t="s">
        <v>494</v>
      </c>
      <c r="C39" s="24" t="s">
        <v>495</v>
      </c>
      <c r="D39" s="25">
        <v>68500</v>
      </c>
      <c r="E39" s="27" t="s">
        <v>383</v>
      </c>
      <c r="F39" s="24">
        <v>9126802988</v>
      </c>
    </row>
    <row r="40" spans="1:6" ht="21">
      <c r="A40" s="168">
        <v>39</v>
      </c>
      <c r="B40" s="24" t="s">
        <v>496</v>
      </c>
      <c r="C40" s="24" t="s">
        <v>497</v>
      </c>
      <c r="D40" s="25">
        <v>215000</v>
      </c>
      <c r="E40" s="27" t="s">
        <v>383</v>
      </c>
      <c r="F40" s="24"/>
    </row>
    <row r="41" spans="1:6" ht="21">
      <c r="A41" s="168">
        <v>40</v>
      </c>
      <c r="B41" s="24" t="s">
        <v>498</v>
      </c>
      <c r="C41" s="24" t="s">
        <v>499</v>
      </c>
      <c r="D41" s="25">
        <v>80000</v>
      </c>
      <c r="E41" s="27" t="s">
        <v>383</v>
      </c>
      <c r="F41" s="24">
        <v>9121198282</v>
      </c>
    </row>
    <row r="42" spans="1:6" ht="21">
      <c r="A42" s="168">
        <v>41</v>
      </c>
      <c r="B42" s="24" t="s">
        <v>500</v>
      </c>
      <c r="C42" s="24" t="s">
        <v>501</v>
      </c>
      <c r="D42" s="25">
        <v>50000</v>
      </c>
      <c r="E42" s="27" t="s">
        <v>383</v>
      </c>
      <c r="F42" s="24" t="s">
        <v>658</v>
      </c>
    </row>
    <row r="43" spans="1:6" ht="21">
      <c r="A43" s="168">
        <v>42</v>
      </c>
      <c r="B43" s="24" t="s">
        <v>502</v>
      </c>
      <c r="C43" s="24" t="s">
        <v>657</v>
      </c>
      <c r="D43" s="25">
        <v>8500</v>
      </c>
      <c r="E43" s="27" t="s">
        <v>383</v>
      </c>
      <c r="F43" s="24">
        <v>9121693376</v>
      </c>
    </row>
    <row r="44" spans="1:6" ht="21">
      <c r="A44" s="168">
        <v>43</v>
      </c>
      <c r="B44" s="24" t="s">
        <v>503</v>
      </c>
      <c r="C44" s="24" t="s">
        <v>999</v>
      </c>
      <c r="D44" s="25">
        <v>20000</v>
      </c>
      <c r="E44" s="27" t="s">
        <v>383</v>
      </c>
      <c r="F44" s="24" t="s">
        <v>1000</v>
      </c>
    </row>
    <row r="45" spans="1:6" ht="21">
      <c r="A45" s="168">
        <v>44</v>
      </c>
      <c r="B45" s="24" t="s">
        <v>504</v>
      </c>
      <c r="C45" s="24" t="s">
        <v>505</v>
      </c>
      <c r="D45" s="25">
        <v>15000</v>
      </c>
      <c r="E45" s="27" t="s">
        <v>383</v>
      </c>
      <c r="F45" s="24"/>
    </row>
    <row r="46" spans="1:6" ht="21">
      <c r="A46" s="168">
        <v>45</v>
      </c>
      <c r="B46" s="24" t="s">
        <v>506</v>
      </c>
      <c r="C46" s="24" t="s">
        <v>507</v>
      </c>
      <c r="D46" s="25">
        <v>24000</v>
      </c>
      <c r="E46" s="27" t="s">
        <v>383</v>
      </c>
      <c r="F46" s="26" t="s">
        <v>654</v>
      </c>
    </row>
    <row r="47" spans="1:6" ht="21">
      <c r="A47" s="168">
        <v>46</v>
      </c>
      <c r="B47" s="24" t="s">
        <v>508</v>
      </c>
      <c r="C47" s="24" t="s">
        <v>509</v>
      </c>
      <c r="D47" s="25">
        <v>28000</v>
      </c>
      <c r="E47" s="27" t="s">
        <v>383</v>
      </c>
      <c r="F47" s="24"/>
    </row>
    <row r="48" spans="1:6" ht="21">
      <c r="A48" s="168">
        <v>47</v>
      </c>
      <c r="B48" s="24" t="s">
        <v>510</v>
      </c>
      <c r="C48" s="24" t="s">
        <v>511</v>
      </c>
      <c r="D48" s="25">
        <v>9600</v>
      </c>
      <c r="E48" s="27" t="s">
        <v>383</v>
      </c>
      <c r="F48" s="24"/>
    </row>
    <row r="49" spans="1:6" ht="21">
      <c r="A49" s="168">
        <v>48</v>
      </c>
      <c r="B49" s="24" t="s">
        <v>512</v>
      </c>
      <c r="C49" s="24" t="s">
        <v>513</v>
      </c>
      <c r="D49" s="25">
        <v>54000</v>
      </c>
      <c r="E49" s="27" t="s">
        <v>383</v>
      </c>
      <c r="F49" s="24">
        <v>9121134043</v>
      </c>
    </row>
    <row r="50" spans="1:6" ht="21">
      <c r="A50" s="168">
        <v>49</v>
      </c>
      <c r="B50" s="24" t="s">
        <v>514</v>
      </c>
      <c r="C50" s="24" t="s">
        <v>515</v>
      </c>
      <c r="D50" s="25">
        <v>20000</v>
      </c>
      <c r="E50" s="27" t="s">
        <v>383</v>
      </c>
      <c r="F50" s="24">
        <v>9126082543</v>
      </c>
    </row>
    <row r="51" spans="1:6" ht="21">
      <c r="A51" s="168">
        <v>50</v>
      </c>
      <c r="B51" s="24" t="s">
        <v>516</v>
      </c>
      <c r="C51" s="24" t="s">
        <v>517</v>
      </c>
      <c r="D51" s="25">
        <v>11000</v>
      </c>
      <c r="E51" s="27" t="s">
        <v>383</v>
      </c>
      <c r="F51" s="24">
        <v>9121248428</v>
      </c>
    </row>
    <row r="52" spans="1:6" ht="21">
      <c r="A52" s="168">
        <v>51</v>
      </c>
      <c r="B52" s="24" t="s">
        <v>518</v>
      </c>
      <c r="C52" s="24" t="s">
        <v>519</v>
      </c>
      <c r="D52" s="25">
        <v>20000</v>
      </c>
      <c r="E52" s="27" t="s">
        <v>383</v>
      </c>
      <c r="F52" s="24">
        <v>9121694472</v>
      </c>
    </row>
    <row r="53" spans="1:6" ht="21">
      <c r="A53" s="168">
        <v>52</v>
      </c>
      <c r="B53" s="24" t="s">
        <v>520</v>
      </c>
      <c r="C53" s="24" t="s">
        <v>521</v>
      </c>
      <c r="D53" s="25">
        <v>18600</v>
      </c>
      <c r="E53" s="27" t="s">
        <v>383</v>
      </c>
      <c r="F53" s="24"/>
    </row>
    <row r="54" spans="1:6" ht="21">
      <c r="A54" s="168">
        <v>53</v>
      </c>
      <c r="B54" s="24" t="s">
        <v>522</v>
      </c>
      <c r="C54" s="24" t="s">
        <v>523</v>
      </c>
      <c r="D54" s="25">
        <v>10000</v>
      </c>
      <c r="E54" s="27" t="s">
        <v>383</v>
      </c>
      <c r="F54" s="24"/>
    </row>
    <row r="55" spans="1:6" ht="21">
      <c r="A55" s="168">
        <v>54</v>
      </c>
      <c r="B55" s="24" t="s">
        <v>524</v>
      </c>
      <c r="C55" s="24" t="s">
        <v>525</v>
      </c>
      <c r="D55" s="25">
        <v>18000</v>
      </c>
      <c r="E55" s="27" t="s">
        <v>383</v>
      </c>
      <c r="F55" s="24">
        <v>9121645649</v>
      </c>
    </row>
    <row r="56" spans="1:6" ht="21">
      <c r="A56" s="168">
        <v>55</v>
      </c>
      <c r="B56" s="24" t="s">
        <v>526</v>
      </c>
      <c r="C56" s="24" t="s">
        <v>527</v>
      </c>
      <c r="D56" s="25">
        <v>15000</v>
      </c>
      <c r="E56" s="27" t="s">
        <v>383</v>
      </c>
      <c r="F56" s="24">
        <v>9121362386</v>
      </c>
    </row>
    <row r="57" spans="1:6" ht="21">
      <c r="A57" s="168">
        <v>56</v>
      </c>
      <c r="B57" s="24" t="s">
        <v>528</v>
      </c>
      <c r="C57" s="24" t="s">
        <v>529</v>
      </c>
      <c r="D57" s="25">
        <v>10500</v>
      </c>
      <c r="E57" s="27" t="s">
        <v>383</v>
      </c>
      <c r="F57" s="24">
        <v>9123113473</v>
      </c>
    </row>
    <row r="58" spans="1:6" ht="21">
      <c r="A58" s="168">
        <v>57</v>
      </c>
      <c r="B58" s="160" t="s">
        <v>992</v>
      </c>
      <c r="C58" s="24" t="s">
        <v>991</v>
      </c>
      <c r="D58" s="25">
        <v>12000</v>
      </c>
      <c r="E58" s="27" t="s">
        <v>383</v>
      </c>
      <c r="F58" s="24" t="s">
        <v>940</v>
      </c>
    </row>
    <row r="59" spans="1:6" ht="21">
      <c r="A59" s="168">
        <v>58</v>
      </c>
      <c r="B59" s="24" t="s">
        <v>530</v>
      </c>
      <c r="C59" s="24" t="s">
        <v>531</v>
      </c>
      <c r="D59" s="25">
        <v>10000</v>
      </c>
      <c r="E59" s="27" t="s">
        <v>383</v>
      </c>
      <c r="F59" s="24"/>
    </row>
    <row r="60" spans="1:6" ht="21">
      <c r="A60" s="168">
        <v>59</v>
      </c>
      <c r="B60" s="24" t="s">
        <v>532</v>
      </c>
      <c r="C60" s="24" t="s">
        <v>533</v>
      </c>
      <c r="D60" s="25">
        <v>20000</v>
      </c>
      <c r="E60" s="27" t="s">
        <v>383</v>
      </c>
      <c r="F60" s="24">
        <v>9125259407</v>
      </c>
    </row>
    <row r="61" spans="1:6" ht="21">
      <c r="A61" s="168">
        <v>60</v>
      </c>
      <c r="B61" s="31" t="s">
        <v>534</v>
      </c>
      <c r="C61" s="24" t="s">
        <v>535</v>
      </c>
      <c r="D61" s="32">
        <v>10000</v>
      </c>
      <c r="E61" s="33" t="s">
        <v>383</v>
      </c>
      <c r="F61" s="31"/>
    </row>
    <row r="62" spans="1:6" ht="21">
      <c r="A62" s="168">
        <v>61</v>
      </c>
      <c r="B62" s="24" t="s">
        <v>536</v>
      </c>
      <c r="C62" s="24" t="s">
        <v>537</v>
      </c>
      <c r="D62" s="25">
        <v>20000</v>
      </c>
      <c r="E62" s="27" t="s">
        <v>383</v>
      </c>
      <c r="F62" s="24">
        <v>9122620427</v>
      </c>
    </row>
    <row r="63" spans="1:6" ht="21">
      <c r="A63" s="168">
        <v>62</v>
      </c>
      <c r="B63" s="24" t="s">
        <v>538</v>
      </c>
      <c r="C63" s="24" t="s">
        <v>539</v>
      </c>
      <c r="D63" s="25">
        <v>12000</v>
      </c>
      <c r="E63" s="27" t="s">
        <v>383</v>
      </c>
      <c r="F63" s="24">
        <v>9126721121</v>
      </c>
    </row>
    <row r="64" spans="1:6" ht="21">
      <c r="A64" s="168">
        <v>63</v>
      </c>
      <c r="B64" s="24" t="s">
        <v>540</v>
      </c>
      <c r="C64" s="24" t="s">
        <v>541</v>
      </c>
      <c r="D64" s="25">
        <v>13500</v>
      </c>
      <c r="E64" s="27" t="s">
        <v>383</v>
      </c>
      <c r="F64" s="24"/>
    </row>
    <row r="65" spans="1:6" ht="21">
      <c r="A65" s="168">
        <v>64</v>
      </c>
      <c r="B65" s="24" t="s">
        <v>542</v>
      </c>
      <c r="C65" s="24" t="s">
        <v>543</v>
      </c>
      <c r="D65" s="25">
        <v>35000</v>
      </c>
      <c r="E65" s="27" t="s">
        <v>383</v>
      </c>
      <c r="F65" s="24">
        <v>9123612340</v>
      </c>
    </row>
    <row r="66" spans="1:6" ht="21">
      <c r="A66" s="168">
        <v>65</v>
      </c>
      <c r="B66" s="24" t="s">
        <v>544</v>
      </c>
      <c r="C66" s="24" t="s">
        <v>545</v>
      </c>
      <c r="D66" s="25">
        <v>30000</v>
      </c>
      <c r="E66" s="27" t="s">
        <v>383</v>
      </c>
      <c r="F66" s="24"/>
    </row>
    <row r="67" spans="1:6" ht="21">
      <c r="A67" s="168">
        <v>66</v>
      </c>
      <c r="B67" s="24" t="s">
        <v>546</v>
      </c>
      <c r="C67" s="24" t="s">
        <v>547</v>
      </c>
      <c r="D67" s="25">
        <v>22400</v>
      </c>
      <c r="E67" s="27" t="s">
        <v>383</v>
      </c>
      <c r="F67" s="24" t="s">
        <v>935</v>
      </c>
    </row>
    <row r="68" spans="1:6" ht="21">
      <c r="A68" s="168">
        <v>67</v>
      </c>
      <c r="B68" s="24" t="s">
        <v>548</v>
      </c>
      <c r="C68" s="24" t="s">
        <v>549</v>
      </c>
      <c r="D68" s="25">
        <v>5700</v>
      </c>
      <c r="E68" s="27" t="s">
        <v>383</v>
      </c>
      <c r="F68" s="24"/>
    </row>
    <row r="69" spans="1:6" ht="24">
      <c r="A69" s="168">
        <v>68</v>
      </c>
      <c r="B69" s="24" t="s">
        <v>551</v>
      </c>
      <c r="C69" s="24" t="s">
        <v>552</v>
      </c>
      <c r="D69" s="25">
        <v>10000</v>
      </c>
      <c r="E69" s="27" t="s">
        <v>383</v>
      </c>
      <c r="F69" s="57">
        <v>9121694528</v>
      </c>
    </row>
    <row r="70" spans="1:6" ht="21">
      <c r="A70" s="168">
        <v>69</v>
      </c>
      <c r="B70" s="31" t="s">
        <v>553</v>
      </c>
      <c r="C70" s="24" t="s">
        <v>554</v>
      </c>
      <c r="D70" s="32">
        <v>40000</v>
      </c>
      <c r="E70" s="33" t="s">
        <v>383</v>
      </c>
      <c r="F70" s="31">
        <v>9126306758</v>
      </c>
    </row>
    <row r="71" spans="1:6" ht="21">
      <c r="A71" s="168">
        <v>70</v>
      </c>
      <c r="B71" s="24" t="s">
        <v>555</v>
      </c>
      <c r="C71" s="24" t="s">
        <v>556</v>
      </c>
      <c r="D71" s="25">
        <v>15000</v>
      </c>
      <c r="E71" s="27" t="s">
        <v>383</v>
      </c>
      <c r="F71" s="24">
        <v>9121697140</v>
      </c>
    </row>
    <row r="72" spans="1:6" ht="21">
      <c r="A72" s="168">
        <v>71</v>
      </c>
      <c r="B72" s="24" t="s">
        <v>557</v>
      </c>
      <c r="C72" s="24" t="s">
        <v>558</v>
      </c>
      <c r="D72" s="25">
        <v>5000</v>
      </c>
      <c r="E72" s="27" t="s">
        <v>383</v>
      </c>
      <c r="F72" s="24">
        <v>9358019845</v>
      </c>
    </row>
    <row r="73" spans="1:6" ht="21">
      <c r="A73" s="168">
        <v>72</v>
      </c>
      <c r="B73" s="24" t="s">
        <v>559</v>
      </c>
      <c r="C73" s="24" t="s">
        <v>560</v>
      </c>
      <c r="D73" s="25">
        <v>9940</v>
      </c>
      <c r="E73" s="27" t="s">
        <v>383</v>
      </c>
      <c r="F73" s="24"/>
    </row>
    <row r="74" spans="1:6" ht="21">
      <c r="A74" s="168">
        <v>73</v>
      </c>
      <c r="B74" s="24" t="s">
        <v>561</v>
      </c>
      <c r="C74" s="24" t="s">
        <v>562</v>
      </c>
      <c r="D74" s="25">
        <v>5500</v>
      </c>
      <c r="E74" s="27" t="s">
        <v>383</v>
      </c>
      <c r="F74" s="24"/>
    </row>
    <row r="75" spans="1:6" ht="21">
      <c r="A75" s="168">
        <v>74</v>
      </c>
      <c r="B75" s="24" t="s">
        <v>563</v>
      </c>
      <c r="C75" s="24" t="s">
        <v>564</v>
      </c>
      <c r="D75" s="25">
        <v>40000</v>
      </c>
      <c r="E75" s="27" t="s">
        <v>383</v>
      </c>
      <c r="F75" s="24">
        <v>9121092339</v>
      </c>
    </row>
    <row r="76" spans="1:6" ht="21">
      <c r="A76" s="168">
        <v>75</v>
      </c>
      <c r="B76" s="24" t="s">
        <v>565</v>
      </c>
      <c r="C76" s="24" t="s">
        <v>566</v>
      </c>
      <c r="D76" s="25">
        <v>18000</v>
      </c>
      <c r="E76" s="27" t="s">
        <v>383</v>
      </c>
      <c r="F76" s="24"/>
    </row>
    <row r="77" spans="1:6" ht="21">
      <c r="A77" s="168">
        <v>76</v>
      </c>
      <c r="B77" s="24" t="s">
        <v>567</v>
      </c>
      <c r="C77" s="24" t="s">
        <v>568</v>
      </c>
      <c r="D77" s="25">
        <v>23000</v>
      </c>
      <c r="E77" s="27" t="s">
        <v>383</v>
      </c>
      <c r="F77" s="24"/>
    </row>
    <row r="78" spans="1:6" ht="21">
      <c r="A78" s="168">
        <v>77</v>
      </c>
      <c r="B78" s="34" t="s">
        <v>569</v>
      </c>
      <c r="C78" s="34" t="s">
        <v>570</v>
      </c>
      <c r="D78" s="35">
        <v>20000</v>
      </c>
      <c r="E78" s="36" t="s">
        <v>383</v>
      </c>
      <c r="F78" s="34">
        <v>9121675482</v>
      </c>
    </row>
    <row r="79" spans="1:6" ht="21">
      <c r="A79" s="168">
        <v>78</v>
      </c>
      <c r="B79" s="24" t="s">
        <v>571</v>
      </c>
      <c r="C79" s="24" t="s">
        <v>572</v>
      </c>
      <c r="D79" s="35">
        <v>37000</v>
      </c>
      <c r="E79" s="24" t="s">
        <v>383</v>
      </c>
      <c r="F79" s="37"/>
    </row>
    <row r="80" spans="1:6" ht="24.75">
      <c r="A80" s="168">
        <v>79</v>
      </c>
      <c r="B80" s="24" t="s">
        <v>573</v>
      </c>
      <c r="C80" s="38" t="s">
        <v>990</v>
      </c>
      <c r="D80" s="35">
        <v>8000</v>
      </c>
      <c r="E80" s="24" t="s">
        <v>383</v>
      </c>
      <c r="F80" s="38" t="s">
        <v>936</v>
      </c>
    </row>
    <row r="81" spans="1:6" ht="24.75">
      <c r="A81" s="168">
        <v>80</v>
      </c>
      <c r="B81" s="24" t="s">
        <v>574</v>
      </c>
      <c r="C81" s="24" t="s">
        <v>574</v>
      </c>
      <c r="D81" s="35">
        <v>29000</v>
      </c>
      <c r="E81" s="24" t="s">
        <v>383</v>
      </c>
      <c r="F81" s="38">
        <v>9121694001</v>
      </c>
    </row>
    <row r="82" spans="1:6" ht="24.75">
      <c r="A82" s="168">
        <v>81</v>
      </c>
      <c r="B82" s="24" t="s">
        <v>575</v>
      </c>
      <c r="C82" s="24" t="s">
        <v>576</v>
      </c>
      <c r="D82" s="35">
        <v>30000</v>
      </c>
      <c r="E82" s="24" t="s">
        <v>383</v>
      </c>
      <c r="F82" s="38"/>
    </row>
    <row r="83" spans="1:6" ht="24.75">
      <c r="A83" s="168">
        <v>82</v>
      </c>
      <c r="B83" s="24" t="s">
        <v>577</v>
      </c>
      <c r="C83" s="24" t="s">
        <v>578</v>
      </c>
      <c r="D83" s="35">
        <v>45000</v>
      </c>
      <c r="E83" s="24" t="s">
        <v>383</v>
      </c>
      <c r="F83" s="38"/>
    </row>
    <row r="84" spans="1:6" ht="24.75">
      <c r="A84" s="168">
        <v>83</v>
      </c>
      <c r="B84" s="24" t="s">
        <v>579</v>
      </c>
      <c r="C84" s="24" t="s">
        <v>580</v>
      </c>
      <c r="D84" s="35">
        <v>30000</v>
      </c>
      <c r="E84" s="24" t="s">
        <v>383</v>
      </c>
      <c r="F84" s="38"/>
    </row>
    <row r="85" spans="1:6" ht="24.75">
      <c r="A85" s="168">
        <v>84</v>
      </c>
      <c r="B85" s="24" t="s">
        <v>581</v>
      </c>
      <c r="C85" s="24" t="s">
        <v>578</v>
      </c>
      <c r="D85" s="25">
        <v>67000</v>
      </c>
      <c r="E85" s="24" t="s">
        <v>383</v>
      </c>
      <c r="F85" s="38"/>
    </row>
    <row r="86" spans="1:6" ht="24.75">
      <c r="A86" s="168">
        <v>85</v>
      </c>
      <c r="B86" s="24" t="s">
        <v>582</v>
      </c>
      <c r="C86" s="38" t="s">
        <v>505</v>
      </c>
      <c r="D86" s="39">
        <v>7000</v>
      </c>
      <c r="E86" s="24" t="s">
        <v>383</v>
      </c>
      <c r="F86" s="38"/>
    </row>
    <row r="87" spans="1:6" ht="24.75">
      <c r="A87" s="168">
        <v>86</v>
      </c>
      <c r="B87" s="24" t="s">
        <v>967</v>
      </c>
      <c r="C87" s="38" t="s">
        <v>583</v>
      </c>
      <c r="D87" s="39">
        <v>258000</v>
      </c>
      <c r="E87" s="24" t="s">
        <v>383</v>
      </c>
      <c r="F87" s="38"/>
    </row>
    <row r="88" spans="1:6" ht="24.75">
      <c r="A88" s="168">
        <v>87</v>
      </c>
      <c r="B88" s="24" t="s">
        <v>584</v>
      </c>
      <c r="C88" s="24" t="s">
        <v>584</v>
      </c>
      <c r="D88" s="25">
        <v>3000</v>
      </c>
      <c r="E88" s="27" t="s">
        <v>383</v>
      </c>
      <c r="F88" s="38"/>
    </row>
    <row r="89" spans="1:6" ht="24.75">
      <c r="A89" s="168">
        <v>88</v>
      </c>
      <c r="B89" s="24" t="s">
        <v>585</v>
      </c>
      <c r="C89" s="24" t="s">
        <v>586</v>
      </c>
      <c r="D89" s="25">
        <v>10000</v>
      </c>
      <c r="E89" s="27"/>
      <c r="F89" s="38">
        <v>93552290841</v>
      </c>
    </row>
    <row r="90" spans="1:6" ht="24.75">
      <c r="A90" s="168">
        <v>89</v>
      </c>
      <c r="B90" s="24" t="s">
        <v>587</v>
      </c>
      <c r="C90" s="24" t="s">
        <v>588</v>
      </c>
      <c r="D90" s="25">
        <v>7000</v>
      </c>
      <c r="E90" s="27"/>
      <c r="F90" s="38"/>
    </row>
    <row r="91" spans="1:6" ht="24.75">
      <c r="A91" s="168">
        <v>90</v>
      </c>
      <c r="B91" s="24" t="s">
        <v>589</v>
      </c>
      <c r="C91" s="24" t="s">
        <v>590</v>
      </c>
      <c r="D91" s="25">
        <v>18000</v>
      </c>
      <c r="E91" s="27"/>
      <c r="F91" s="38"/>
    </row>
    <row r="92" spans="1:6" ht="24.75">
      <c r="A92" s="168">
        <v>91</v>
      </c>
      <c r="B92" s="24" t="s">
        <v>591</v>
      </c>
      <c r="C92" s="24"/>
      <c r="D92" s="25">
        <v>10000</v>
      </c>
      <c r="E92" s="27"/>
      <c r="F92" s="38"/>
    </row>
    <row r="93" spans="1:6" ht="26.25">
      <c r="A93" s="23"/>
      <c r="B93" s="24"/>
      <c r="C93" s="24"/>
      <c r="D93" s="25">
        <f>SUM(D2:D92)</f>
        <v>2474470</v>
      </c>
      <c r="E93" s="27"/>
      <c r="F93" s="24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rightToLeft="1" topLeftCell="A4" workbookViewId="0">
      <selection activeCell="F35" sqref="F35"/>
    </sheetView>
  </sheetViews>
  <sheetFormatPr defaultRowHeight="18.75"/>
  <cols>
    <col min="1" max="1" width="7" style="29" bestFit="1" customWidth="1"/>
    <col min="2" max="5" width="16.75" style="29" customWidth="1"/>
    <col min="6" max="6" width="25" customWidth="1"/>
  </cols>
  <sheetData>
    <row r="1" spans="1:6" ht="30" customHeight="1">
      <c r="A1" s="193" t="s">
        <v>927</v>
      </c>
      <c r="B1" s="194"/>
      <c r="C1" s="194"/>
      <c r="D1" s="194"/>
      <c r="E1" s="195"/>
    </row>
    <row r="2" spans="1:6" ht="24">
      <c r="A2" s="28" t="s">
        <v>386</v>
      </c>
      <c r="B2" s="28" t="s">
        <v>387</v>
      </c>
      <c r="C2" s="28" t="s">
        <v>388</v>
      </c>
      <c r="D2" s="28" t="s">
        <v>389</v>
      </c>
      <c r="E2" s="28" t="s">
        <v>20</v>
      </c>
      <c r="F2" s="84"/>
    </row>
    <row r="3" spans="1:6" ht="24">
      <c r="A3" s="167">
        <v>1</v>
      </c>
      <c r="B3" s="167" t="s">
        <v>390</v>
      </c>
      <c r="C3" s="167" t="s">
        <v>391</v>
      </c>
      <c r="D3" s="85">
        <v>25500</v>
      </c>
      <c r="E3" s="167">
        <v>2625323605</v>
      </c>
      <c r="F3" s="167"/>
    </row>
    <row r="4" spans="1:6" ht="24">
      <c r="A4" s="167">
        <v>2</v>
      </c>
      <c r="B4" s="167" t="s">
        <v>392</v>
      </c>
      <c r="C4" s="167" t="s">
        <v>393</v>
      </c>
      <c r="D4" s="85">
        <v>5100</v>
      </c>
      <c r="E4" s="167"/>
      <c r="F4" s="167"/>
    </row>
    <row r="5" spans="1:6" ht="24">
      <c r="A5" s="167">
        <v>3</v>
      </c>
      <c r="B5" s="167" t="s">
        <v>394</v>
      </c>
      <c r="C5" s="167" t="s">
        <v>395</v>
      </c>
      <c r="D5" s="85">
        <v>10000</v>
      </c>
      <c r="E5" s="167">
        <v>9123605136</v>
      </c>
      <c r="F5" s="167"/>
    </row>
    <row r="6" spans="1:6" ht="24">
      <c r="A6" s="167">
        <v>4</v>
      </c>
      <c r="B6" s="167" t="s">
        <v>396</v>
      </c>
      <c r="C6" s="167" t="s">
        <v>397</v>
      </c>
      <c r="D6" s="85">
        <v>32000</v>
      </c>
      <c r="E6" s="167">
        <v>9124614229</v>
      </c>
      <c r="F6" s="167"/>
    </row>
    <row r="7" spans="1:6" ht="24">
      <c r="A7" s="167">
        <v>5</v>
      </c>
      <c r="B7" s="167" t="s">
        <v>398</v>
      </c>
      <c r="C7" s="167" t="s">
        <v>399</v>
      </c>
      <c r="D7" s="85">
        <v>12000</v>
      </c>
      <c r="E7" s="167">
        <v>9121782196</v>
      </c>
      <c r="F7" s="167"/>
    </row>
    <row r="8" spans="1:6" ht="24">
      <c r="A8" s="167">
        <v>6</v>
      </c>
      <c r="B8" s="167" t="s">
        <v>400</v>
      </c>
      <c r="C8" s="167"/>
      <c r="D8" s="85">
        <v>20000</v>
      </c>
      <c r="E8" s="167">
        <v>9123621603</v>
      </c>
      <c r="F8" s="167"/>
    </row>
    <row r="9" spans="1:6" ht="24">
      <c r="A9" s="167">
        <v>7</v>
      </c>
      <c r="B9" s="167" t="s">
        <v>401</v>
      </c>
      <c r="C9" s="167" t="s">
        <v>402</v>
      </c>
      <c r="D9" s="85">
        <v>46980</v>
      </c>
      <c r="E9" s="167">
        <v>9121611952</v>
      </c>
      <c r="F9" s="167" t="s">
        <v>938</v>
      </c>
    </row>
    <row r="10" spans="1:6" ht="24">
      <c r="A10" s="167">
        <v>8</v>
      </c>
      <c r="B10" s="167" t="s">
        <v>403</v>
      </c>
      <c r="C10" s="167" t="s">
        <v>404</v>
      </c>
      <c r="D10" s="85">
        <v>20000</v>
      </c>
      <c r="E10" s="167">
        <v>9121623205</v>
      </c>
      <c r="F10" s="167"/>
    </row>
    <row r="11" spans="1:6" ht="24">
      <c r="A11" s="167">
        <v>9</v>
      </c>
      <c r="B11" s="167" t="s">
        <v>405</v>
      </c>
      <c r="C11" s="167" t="s">
        <v>406</v>
      </c>
      <c r="D11" s="85">
        <v>4320</v>
      </c>
      <c r="E11" s="167">
        <v>9125669904</v>
      </c>
      <c r="F11" s="167"/>
    </row>
    <row r="12" spans="1:6" ht="24">
      <c r="A12" s="167">
        <v>10</v>
      </c>
      <c r="B12" s="167" t="s">
        <v>407</v>
      </c>
      <c r="C12" s="167" t="s">
        <v>408</v>
      </c>
      <c r="D12" s="85">
        <v>8000</v>
      </c>
      <c r="E12" s="167">
        <v>9363252257</v>
      </c>
      <c r="F12" s="167"/>
    </row>
    <row r="13" spans="1:6" ht="24">
      <c r="A13" s="167">
        <v>11</v>
      </c>
      <c r="B13" s="167" t="s">
        <v>409</v>
      </c>
      <c r="C13" s="167" t="s">
        <v>410</v>
      </c>
      <c r="D13" s="85">
        <v>36000</v>
      </c>
      <c r="E13" s="167">
        <v>9121396179</v>
      </c>
      <c r="F13" s="167"/>
    </row>
    <row r="14" spans="1:6" ht="24">
      <c r="A14" s="167">
        <v>12</v>
      </c>
      <c r="B14" s="167" t="s">
        <v>411</v>
      </c>
      <c r="C14" s="167" t="s">
        <v>412</v>
      </c>
      <c r="D14" s="85">
        <v>9540</v>
      </c>
      <c r="E14" s="167">
        <v>9123337454</v>
      </c>
      <c r="F14" s="167" t="s">
        <v>937</v>
      </c>
    </row>
    <row r="15" spans="1:6" ht="24">
      <c r="A15" s="167">
        <v>13</v>
      </c>
      <c r="B15" s="167" t="s">
        <v>413</v>
      </c>
      <c r="C15" s="167"/>
      <c r="D15" s="85">
        <v>20000</v>
      </c>
      <c r="E15" s="167">
        <v>9121185578</v>
      </c>
      <c r="F15" s="167" t="s">
        <v>942</v>
      </c>
    </row>
    <row r="16" spans="1:6" ht="24">
      <c r="A16" s="167">
        <v>14</v>
      </c>
      <c r="B16" s="167" t="s">
        <v>414</v>
      </c>
      <c r="C16" s="167"/>
      <c r="D16" s="85">
        <v>23000</v>
      </c>
      <c r="E16" s="167">
        <v>9123027581</v>
      </c>
      <c r="F16" s="167"/>
    </row>
    <row r="17" spans="1:6" ht="24">
      <c r="A17" s="167">
        <v>15</v>
      </c>
      <c r="B17" s="167" t="s">
        <v>415</v>
      </c>
      <c r="C17" s="167" t="s">
        <v>416</v>
      </c>
      <c r="D17" s="85">
        <v>8000</v>
      </c>
      <c r="E17" s="167">
        <v>9122618847</v>
      </c>
      <c r="F17" s="167"/>
    </row>
    <row r="18" spans="1:6" ht="24">
      <c r="A18" s="167">
        <v>16</v>
      </c>
      <c r="B18" s="167" t="s">
        <v>417</v>
      </c>
      <c r="C18" s="167" t="s">
        <v>418</v>
      </c>
      <c r="D18" s="85">
        <v>20500</v>
      </c>
      <c r="E18" s="167"/>
      <c r="F18" s="167" t="s">
        <v>941</v>
      </c>
    </row>
    <row r="19" spans="1:6" ht="24">
      <c r="A19" s="167"/>
      <c r="B19" s="189" t="s">
        <v>85</v>
      </c>
      <c r="C19" s="189"/>
      <c r="D19" s="85">
        <f>SUM(D3:D18)</f>
        <v>300940</v>
      </c>
      <c r="E19" s="167"/>
      <c r="F19" s="43"/>
    </row>
    <row r="20" spans="1:6" ht="24">
      <c r="A20" s="196" t="s">
        <v>1010</v>
      </c>
      <c r="B20" s="196"/>
      <c r="C20" s="196"/>
      <c r="D20" s="196"/>
      <c r="E20" s="196"/>
      <c r="F20" s="196"/>
    </row>
    <row r="21" spans="1:6" ht="24">
      <c r="A21" s="167" t="s">
        <v>386</v>
      </c>
      <c r="B21" s="167" t="s">
        <v>387</v>
      </c>
      <c r="C21" s="167" t="s">
        <v>388</v>
      </c>
      <c r="D21" s="167" t="s">
        <v>389</v>
      </c>
      <c r="E21" s="167" t="s">
        <v>20</v>
      </c>
      <c r="F21" s="167" t="s">
        <v>1014</v>
      </c>
    </row>
    <row r="22" spans="1:6" ht="24">
      <c r="A22" s="167"/>
      <c r="B22" s="167" t="s">
        <v>1011</v>
      </c>
      <c r="C22" s="167" t="s">
        <v>1012</v>
      </c>
      <c r="D22" s="85">
        <v>30000</v>
      </c>
      <c r="E22" s="167"/>
      <c r="F22" s="167" t="s">
        <v>1013</v>
      </c>
    </row>
  </sheetData>
  <mergeCells count="3">
    <mergeCell ref="B19:C19"/>
    <mergeCell ref="A1:E1"/>
    <mergeCell ref="A20:F2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rightToLeft="1" workbookViewId="0">
      <selection activeCell="G12" sqref="G12"/>
    </sheetView>
  </sheetViews>
  <sheetFormatPr defaultRowHeight="15"/>
  <cols>
    <col min="2" max="2" width="17.125" customWidth="1"/>
    <col min="3" max="3" width="20.375" customWidth="1"/>
    <col min="5" max="5" width="14" customWidth="1"/>
    <col min="6" max="6" width="24.625" customWidth="1"/>
    <col min="7" max="7" width="30.625" customWidth="1"/>
  </cols>
  <sheetData>
    <row r="1" spans="1:7" ht="33">
      <c r="A1" s="188" t="s">
        <v>380</v>
      </c>
      <c r="B1" s="188"/>
      <c r="C1" s="188"/>
      <c r="D1" s="188"/>
      <c r="E1" s="188"/>
      <c r="F1" s="188"/>
    </row>
    <row r="2" spans="1:7" ht="21">
      <c r="A2" s="24" t="s">
        <v>24</v>
      </c>
      <c r="B2" s="24" t="s">
        <v>633</v>
      </c>
      <c r="C2" s="24" t="s">
        <v>388</v>
      </c>
      <c r="D2" s="24" t="s">
        <v>2</v>
      </c>
      <c r="E2" s="24" t="s">
        <v>1015</v>
      </c>
      <c r="F2" s="24"/>
    </row>
    <row r="3" spans="1:7" ht="21">
      <c r="A3" s="24">
        <v>1</v>
      </c>
      <c r="B3" s="24" t="s">
        <v>381</v>
      </c>
      <c r="C3" s="24" t="s">
        <v>382</v>
      </c>
      <c r="D3" s="24">
        <v>10000</v>
      </c>
      <c r="E3" s="24" t="s">
        <v>383</v>
      </c>
      <c r="F3" s="82"/>
    </row>
    <row r="4" spans="1:7" ht="24">
      <c r="A4" s="24">
        <v>2</v>
      </c>
      <c r="B4" s="24" t="s">
        <v>384</v>
      </c>
      <c r="C4" s="24" t="s">
        <v>385</v>
      </c>
      <c r="D4" s="24">
        <v>10000</v>
      </c>
      <c r="E4" s="24" t="s">
        <v>383</v>
      </c>
      <c r="F4" s="57">
        <v>9121623260</v>
      </c>
    </row>
    <row r="5" spans="1:7" ht="21">
      <c r="A5" s="197" t="s">
        <v>85</v>
      </c>
      <c r="B5" s="198"/>
      <c r="C5" s="199"/>
      <c r="D5" s="34">
        <f>SUM(D3:D4)</f>
        <v>20000</v>
      </c>
    </row>
    <row r="6" spans="1:7" ht="36.75" customHeight="1">
      <c r="A6" s="200" t="s">
        <v>1004</v>
      </c>
      <c r="B6" s="200"/>
      <c r="C6" s="200"/>
      <c r="D6" s="200"/>
      <c r="E6" s="200"/>
      <c r="F6" s="200"/>
    </row>
    <row r="7" spans="1:7" ht="30" customHeight="1">
      <c r="A7" s="24" t="s">
        <v>24</v>
      </c>
      <c r="B7" s="24" t="s">
        <v>633</v>
      </c>
      <c r="C7" s="24" t="s">
        <v>388</v>
      </c>
      <c r="D7" s="24" t="s">
        <v>2</v>
      </c>
      <c r="E7" s="24" t="s">
        <v>1015</v>
      </c>
      <c r="F7" s="24"/>
      <c r="G7" s="24" t="s">
        <v>1014</v>
      </c>
    </row>
    <row r="8" spans="1:7" ht="21">
      <c r="A8" s="24"/>
      <c r="B8" s="24" t="s">
        <v>1016</v>
      </c>
      <c r="C8" s="24" t="s">
        <v>1017</v>
      </c>
      <c r="D8" s="24">
        <v>10000</v>
      </c>
      <c r="E8" s="24" t="s">
        <v>1004</v>
      </c>
      <c r="F8" s="24"/>
      <c r="G8" s="24" t="s">
        <v>1018</v>
      </c>
    </row>
    <row r="9" spans="1:7" ht="21">
      <c r="A9" s="24"/>
      <c r="B9" s="24"/>
      <c r="C9" s="24"/>
      <c r="D9" s="24"/>
      <c r="E9" s="24"/>
      <c r="F9" s="24"/>
      <c r="G9" s="82"/>
    </row>
    <row r="10" spans="1:7" ht="21">
      <c r="A10" s="24"/>
      <c r="B10" s="24"/>
      <c r="C10" s="24"/>
      <c r="D10" s="24"/>
      <c r="E10" s="24"/>
      <c r="F10" s="24"/>
      <c r="G10" s="82"/>
    </row>
    <row r="11" spans="1:7" ht="21">
      <c r="A11" s="24"/>
      <c r="B11" s="24"/>
      <c r="C11" s="24"/>
      <c r="D11" s="24"/>
      <c r="E11" s="24"/>
      <c r="F11" s="24"/>
      <c r="G11" s="82"/>
    </row>
    <row r="12" spans="1:7" ht="21">
      <c r="A12" s="24"/>
      <c r="B12" s="24"/>
      <c r="C12" s="24"/>
      <c r="D12" s="24"/>
      <c r="E12" s="24"/>
      <c r="F12" s="24"/>
      <c r="G12" s="82"/>
    </row>
    <row r="13" spans="1:7" ht="21">
      <c r="A13" s="24"/>
      <c r="B13" s="24"/>
      <c r="C13" s="24"/>
      <c r="D13" s="24"/>
      <c r="E13" s="24"/>
      <c r="F13" s="24"/>
      <c r="G13" s="82"/>
    </row>
    <row r="14" spans="1:7" ht="21">
      <c r="A14" s="24"/>
      <c r="B14" s="24"/>
      <c r="C14" s="24"/>
      <c r="D14" s="24"/>
      <c r="E14" s="24"/>
      <c r="F14" s="24"/>
      <c r="G14" s="82"/>
    </row>
  </sheetData>
  <mergeCells count="3">
    <mergeCell ref="A1:F1"/>
    <mergeCell ref="A5:C5"/>
    <mergeCell ref="A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43"/>
  <sheetViews>
    <sheetView topLeftCell="G130" zoomScale="90" zoomScaleNormal="90" workbookViewId="0">
      <selection activeCell="O1" sqref="O1:O19"/>
    </sheetView>
  </sheetViews>
  <sheetFormatPr defaultRowHeight="42" customHeight="1"/>
  <cols>
    <col min="1" max="1" width="30" bestFit="1" customWidth="1"/>
    <col min="2" max="2" width="11.75" customWidth="1"/>
    <col min="3" max="3" width="7.625" bestFit="1" customWidth="1"/>
    <col min="4" max="4" width="19.375" customWidth="1"/>
    <col min="5" max="5" width="7.875" bestFit="1" customWidth="1"/>
    <col min="6" max="6" width="8" bestFit="1" customWidth="1"/>
    <col min="7" max="7" width="13.375" customWidth="1"/>
    <col min="8" max="8" width="26" customWidth="1"/>
    <col min="9" max="9" width="13.5" customWidth="1"/>
    <col min="10" max="10" width="4.375" bestFit="1" customWidth="1"/>
    <col min="11" max="11" width="13.125" customWidth="1"/>
    <col min="12" max="12" width="10" bestFit="1" customWidth="1"/>
    <col min="13" max="13" width="7.75" bestFit="1" customWidth="1"/>
    <col min="14" max="14" width="13.875" bestFit="1" customWidth="1"/>
    <col min="15" max="15" width="11.125" bestFit="1" customWidth="1"/>
    <col min="16" max="16" width="15.5" bestFit="1" customWidth="1"/>
    <col min="17" max="17" width="11.375" customWidth="1"/>
    <col min="18" max="18" width="15.5" bestFit="1" customWidth="1"/>
    <col min="19" max="19" width="14.125" customWidth="1"/>
    <col min="20" max="20" width="14.625" bestFit="1" customWidth="1"/>
    <col min="21" max="21" width="30.875" bestFit="1" customWidth="1"/>
    <col min="22" max="22" width="9.375" bestFit="1" customWidth="1"/>
    <col min="23" max="23" width="16.375" bestFit="1" customWidth="1"/>
    <col min="24" max="24" width="11.125" bestFit="1" customWidth="1"/>
    <col min="25" max="25" width="8.625" bestFit="1" customWidth="1"/>
    <col min="26" max="26" width="8.375" bestFit="1" customWidth="1"/>
    <col min="27" max="27" width="7.125" bestFit="1" customWidth="1"/>
    <col min="28" max="28" width="17.875" bestFit="1" customWidth="1"/>
    <col min="29" max="29" width="9.375" bestFit="1" customWidth="1"/>
    <col min="30" max="30" width="4.875" bestFit="1" customWidth="1"/>
  </cols>
  <sheetData>
    <row r="1" spans="1:25" ht="42" customHeight="1" thickBot="1">
      <c r="A1" s="180" t="s">
        <v>957</v>
      </c>
      <c r="B1" s="180"/>
      <c r="C1" s="180"/>
      <c r="D1" s="180"/>
      <c r="E1" s="180"/>
      <c r="F1" s="180"/>
      <c r="G1" s="180"/>
      <c r="H1" s="180"/>
      <c r="I1" s="180"/>
      <c r="J1" s="180"/>
      <c r="O1" s="102"/>
      <c r="P1" s="9" t="s">
        <v>20</v>
      </c>
      <c r="Q1" s="116" t="s">
        <v>21</v>
      </c>
      <c r="R1" s="117" t="s">
        <v>0</v>
      </c>
      <c r="S1" s="118" t="s">
        <v>661</v>
      </c>
      <c r="T1" s="118" t="s">
        <v>662</v>
      </c>
      <c r="U1" s="119" t="s">
        <v>22</v>
      </c>
      <c r="V1" s="116" t="s">
        <v>2</v>
      </c>
      <c r="W1" s="120" t="s">
        <v>23</v>
      </c>
      <c r="X1" s="116" t="s">
        <v>663</v>
      </c>
      <c r="Y1" s="10" t="s">
        <v>24</v>
      </c>
    </row>
    <row r="2" spans="1:25" ht="42" customHeight="1">
      <c r="A2" s="126" t="s">
        <v>20</v>
      </c>
      <c r="B2" s="116" t="s">
        <v>21</v>
      </c>
      <c r="C2" s="117" t="s">
        <v>0</v>
      </c>
      <c r="D2" s="118" t="s">
        <v>661</v>
      </c>
      <c r="E2" s="118" t="s">
        <v>662</v>
      </c>
      <c r="F2" s="119" t="s">
        <v>22</v>
      </c>
      <c r="G2" s="116" t="s">
        <v>2</v>
      </c>
      <c r="H2" s="120" t="s">
        <v>23</v>
      </c>
      <c r="I2" s="116" t="s">
        <v>663</v>
      </c>
      <c r="J2" s="117" t="s">
        <v>24</v>
      </c>
      <c r="O2" s="102"/>
      <c r="P2" s="113" t="s">
        <v>727</v>
      </c>
      <c r="Q2" s="20" t="s">
        <v>92</v>
      </c>
      <c r="R2" s="212" t="s">
        <v>3</v>
      </c>
      <c r="S2" s="20" t="s">
        <v>728</v>
      </c>
      <c r="T2" s="73" t="s">
        <v>729</v>
      </c>
      <c r="U2" s="20" t="s">
        <v>9</v>
      </c>
      <c r="V2" s="20">
        <v>256200</v>
      </c>
      <c r="W2" s="111" t="s">
        <v>363</v>
      </c>
      <c r="X2" s="111">
        <v>3035</v>
      </c>
      <c r="Y2" s="13">
        <v>1</v>
      </c>
    </row>
    <row r="3" spans="1:25" ht="42" customHeight="1">
      <c r="A3" s="127" t="s">
        <v>727</v>
      </c>
      <c r="B3" s="62" t="s">
        <v>92</v>
      </c>
      <c r="C3" s="215" t="s">
        <v>92</v>
      </c>
      <c r="D3" s="62" t="s">
        <v>728</v>
      </c>
      <c r="E3" s="128" t="s">
        <v>729</v>
      </c>
      <c r="F3" s="18" t="s">
        <v>9</v>
      </c>
      <c r="G3" s="62">
        <v>256200</v>
      </c>
      <c r="H3" s="129" t="s">
        <v>363</v>
      </c>
      <c r="I3" s="130">
        <v>3035</v>
      </c>
      <c r="J3" s="18">
        <v>1</v>
      </c>
      <c r="O3" s="102"/>
      <c r="P3" s="113" t="s">
        <v>91</v>
      </c>
      <c r="Q3" s="20" t="s">
        <v>92</v>
      </c>
      <c r="R3" s="213"/>
      <c r="S3" s="149" t="s">
        <v>746</v>
      </c>
      <c r="T3" s="73" t="s">
        <v>747</v>
      </c>
      <c r="U3" s="20" t="s">
        <v>27</v>
      </c>
      <c r="V3" s="20">
        <v>35000</v>
      </c>
      <c r="W3" s="20" t="s">
        <v>93</v>
      </c>
      <c r="X3" s="20">
        <v>3045</v>
      </c>
      <c r="Y3" s="13">
        <v>2</v>
      </c>
    </row>
    <row r="4" spans="1:25" ht="42" customHeight="1">
      <c r="A4" s="11" t="s">
        <v>91</v>
      </c>
      <c r="B4" s="12" t="s">
        <v>92</v>
      </c>
      <c r="C4" s="215"/>
      <c r="D4" s="150" t="s">
        <v>746</v>
      </c>
      <c r="E4" s="60" t="s">
        <v>747</v>
      </c>
      <c r="F4" s="13" t="s">
        <v>27</v>
      </c>
      <c r="G4" s="12">
        <v>50000</v>
      </c>
      <c r="H4" s="122" t="s">
        <v>988</v>
      </c>
      <c r="I4" s="80">
        <v>3045</v>
      </c>
      <c r="J4" s="13">
        <v>2</v>
      </c>
      <c r="O4" s="102"/>
      <c r="P4" s="113" t="s">
        <v>748</v>
      </c>
      <c r="Q4" s="20" t="s">
        <v>92</v>
      </c>
      <c r="R4" s="213"/>
      <c r="S4" s="20" t="s">
        <v>749</v>
      </c>
      <c r="T4" s="73" t="s">
        <v>750</v>
      </c>
      <c r="U4" s="20" t="s">
        <v>27</v>
      </c>
      <c r="V4" s="20">
        <v>30000</v>
      </c>
      <c r="W4" s="111" t="s">
        <v>94</v>
      </c>
      <c r="X4" s="20">
        <v>3046</v>
      </c>
      <c r="Y4" s="13">
        <v>3</v>
      </c>
    </row>
    <row r="5" spans="1:25" ht="42" customHeight="1">
      <c r="A5" s="11" t="s">
        <v>748</v>
      </c>
      <c r="B5" s="12" t="s">
        <v>92</v>
      </c>
      <c r="C5" s="215"/>
      <c r="D5" s="12" t="s">
        <v>749</v>
      </c>
      <c r="E5" s="60" t="s">
        <v>750</v>
      </c>
      <c r="F5" s="13" t="s">
        <v>27</v>
      </c>
      <c r="G5" s="12">
        <v>30000</v>
      </c>
      <c r="H5" s="122" t="s">
        <v>94</v>
      </c>
      <c r="I5" s="80">
        <v>3046</v>
      </c>
      <c r="J5" s="18">
        <v>3</v>
      </c>
      <c r="O5" s="102"/>
      <c r="P5" s="113"/>
      <c r="Q5" s="20" t="s">
        <v>92</v>
      </c>
      <c r="R5" s="213"/>
      <c r="S5" s="20" t="s">
        <v>980</v>
      </c>
      <c r="T5" s="73" t="s">
        <v>979</v>
      </c>
      <c r="U5" s="20" t="s">
        <v>27</v>
      </c>
      <c r="V5" s="20">
        <v>18000</v>
      </c>
      <c r="W5" s="111" t="s">
        <v>364</v>
      </c>
      <c r="X5" s="20">
        <v>3047</v>
      </c>
      <c r="Y5" s="13">
        <v>4</v>
      </c>
    </row>
    <row r="6" spans="1:25" ht="42" customHeight="1" thickBot="1">
      <c r="A6" s="11" t="s">
        <v>987</v>
      </c>
      <c r="B6" s="12" t="s">
        <v>92</v>
      </c>
      <c r="C6" s="215"/>
      <c r="D6" s="20" t="s">
        <v>980</v>
      </c>
      <c r="E6" s="73" t="s">
        <v>979</v>
      </c>
      <c r="F6" s="13" t="s">
        <v>27</v>
      </c>
      <c r="G6" s="12">
        <v>18000</v>
      </c>
      <c r="H6" s="122" t="s">
        <v>364</v>
      </c>
      <c r="I6" s="80">
        <v>3047</v>
      </c>
      <c r="J6" s="13">
        <v>4</v>
      </c>
      <c r="O6" s="102"/>
      <c r="P6" s="114" t="s">
        <v>127</v>
      </c>
      <c r="Q6" s="20" t="s">
        <v>92</v>
      </c>
      <c r="R6" s="213"/>
      <c r="S6" s="20" t="s">
        <v>774</v>
      </c>
      <c r="T6" s="73" t="s">
        <v>775</v>
      </c>
      <c r="U6" s="20" t="s">
        <v>27</v>
      </c>
      <c r="V6" s="20">
        <v>220000</v>
      </c>
      <c r="W6" s="111" t="s">
        <v>129</v>
      </c>
      <c r="X6" s="20">
        <v>3060</v>
      </c>
      <c r="Y6" s="13">
        <v>5</v>
      </c>
    </row>
    <row r="7" spans="1:25" ht="42" customHeight="1">
      <c r="A7" s="11"/>
      <c r="B7" s="12" t="s">
        <v>92</v>
      </c>
      <c r="C7" s="215"/>
      <c r="D7" s="12" t="s">
        <v>751</v>
      </c>
      <c r="E7" s="60" t="s">
        <v>752</v>
      </c>
      <c r="F7" s="13" t="s">
        <v>27</v>
      </c>
      <c r="G7" s="12">
        <v>133000</v>
      </c>
      <c r="H7" s="122" t="s">
        <v>95</v>
      </c>
      <c r="I7" s="80">
        <v>3048</v>
      </c>
      <c r="J7" s="18">
        <v>5</v>
      </c>
      <c r="O7" s="102"/>
      <c r="P7" s="113" t="s">
        <v>370</v>
      </c>
      <c r="Q7" s="20" t="s">
        <v>92</v>
      </c>
      <c r="R7" s="213"/>
      <c r="S7" s="20" t="s">
        <v>778</v>
      </c>
      <c r="T7" s="73" t="s">
        <v>779</v>
      </c>
      <c r="U7" s="20" t="s">
        <v>9</v>
      </c>
      <c r="V7" s="20">
        <v>94000</v>
      </c>
      <c r="W7" s="111" t="s">
        <v>372</v>
      </c>
      <c r="X7" s="20">
        <v>3062</v>
      </c>
      <c r="Y7" s="13">
        <v>6</v>
      </c>
    </row>
    <row r="8" spans="1:25" ht="42" customHeight="1" thickBot="1">
      <c r="A8" s="14" t="s">
        <v>127</v>
      </c>
      <c r="B8" s="15" t="s">
        <v>92</v>
      </c>
      <c r="C8" s="215"/>
      <c r="D8" s="15" t="s">
        <v>774</v>
      </c>
      <c r="E8" s="69" t="s">
        <v>775</v>
      </c>
      <c r="F8" s="70" t="s">
        <v>27</v>
      </c>
      <c r="G8" s="15">
        <v>220000</v>
      </c>
      <c r="H8" s="123" t="s">
        <v>129</v>
      </c>
      <c r="I8" s="123">
        <v>3060</v>
      </c>
      <c r="J8" s="13">
        <v>6</v>
      </c>
      <c r="K8" s="210"/>
      <c r="L8" s="211"/>
      <c r="M8" s="211"/>
      <c r="N8" s="211"/>
      <c r="O8" s="102"/>
      <c r="P8" s="113" t="s">
        <v>136</v>
      </c>
      <c r="Q8" s="20" t="s">
        <v>92</v>
      </c>
      <c r="R8" s="213"/>
      <c r="S8" s="20" t="s">
        <v>782</v>
      </c>
      <c r="T8" s="73" t="s">
        <v>783</v>
      </c>
      <c r="U8" s="20" t="s">
        <v>27</v>
      </c>
      <c r="V8" s="20">
        <v>20000</v>
      </c>
      <c r="W8" s="111" t="s">
        <v>784</v>
      </c>
      <c r="X8" s="20">
        <v>3064</v>
      </c>
      <c r="Y8" s="13">
        <v>7</v>
      </c>
    </row>
    <row r="9" spans="1:25" ht="42" customHeight="1">
      <c r="A9" s="11" t="s">
        <v>370</v>
      </c>
      <c r="B9" s="12" t="s">
        <v>371</v>
      </c>
      <c r="C9" s="215"/>
      <c r="D9" s="12" t="s">
        <v>778</v>
      </c>
      <c r="E9" s="60" t="s">
        <v>779</v>
      </c>
      <c r="F9" s="13" t="s">
        <v>9</v>
      </c>
      <c r="G9" s="12">
        <v>94000</v>
      </c>
      <c r="H9" s="122" t="s">
        <v>372</v>
      </c>
      <c r="I9" s="80">
        <v>3062</v>
      </c>
      <c r="J9" s="18">
        <v>7</v>
      </c>
      <c r="O9" s="102"/>
      <c r="P9" s="113" t="s">
        <v>143</v>
      </c>
      <c r="Q9" s="20" t="s">
        <v>92</v>
      </c>
      <c r="R9" s="213"/>
      <c r="S9" s="20" t="s">
        <v>791</v>
      </c>
      <c r="T9" s="73" t="s">
        <v>792</v>
      </c>
      <c r="U9" s="20" t="s">
        <v>27</v>
      </c>
      <c r="V9" s="20">
        <v>35000</v>
      </c>
      <c r="W9" s="111" t="s">
        <v>144</v>
      </c>
      <c r="X9" s="20">
        <v>3068</v>
      </c>
      <c r="Y9" s="13">
        <v>8</v>
      </c>
    </row>
    <row r="10" spans="1:25" ht="42" customHeight="1">
      <c r="A10" s="11" t="s">
        <v>136</v>
      </c>
      <c r="B10" s="12" t="s">
        <v>137</v>
      </c>
      <c r="C10" s="215"/>
      <c r="D10" s="12" t="s">
        <v>1008</v>
      </c>
      <c r="E10" s="60" t="s">
        <v>783</v>
      </c>
      <c r="F10" s="13" t="s">
        <v>27</v>
      </c>
      <c r="G10" s="12">
        <v>20000</v>
      </c>
      <c r="H10" s="122" t="s">
        <v>784</v>
      </c>
      <c r="I10" s="80">
        <v>3064</v>
      </c>
      <c r="J10" s="13">
        <v>8</v>
      </c>
      <c r="O10" s="102"/>
      <c r="P10" s="113" t="s">
        <v>217</v>
      </c>
      <c r="Q10" s="20" t="s">
        <v>92</v>
      </c>
      <c r="R10" s="213"/>
      <c r="S10" s="20" t="s">
        <v>793</v>
      </c>
      <c r="T10" s="73" t="s">
        <v>794</v>
      </c>
      <c r="U10" s="20" t="s">
        <v>9</v>
      </c>
      <c r="V10" s="20">
        <v>110000</v>
      </c>
      <c r="W10" s="111" t="s">
        <v>129</v>
      </c>
      <c r="X10" s="20">
        <v>3070</v>
      </c>
      <c r="Y10" s="13">
        <v>9</v>
      </c>
    </row>
    <row r="11" spans="1:25" ht="42" customHeight="1">
      <c r="A11" s="11" t="s">
        <v>143</v>
      </c>
      <c r="B11" s="12" t="s">
        <v>92</v>
      </c>
      <c r="C11" s="215"/>
      <c r="D11" s="12" t="s">
        <v>791</v>
      </c>
      <c r="E11" s="60" t="s">
        <v>792</v>
      </c>
      <c r="F11" s="13" t="s">
        <v>27</v>
      </c>
      <c r="G11" s="12">
        <v>35000</v>
      </c>
      <c r="H11" s="122" t="s">
        <v>144</v>
      </c>
      <c r="I11" s="80">
        <v>3068</v>
      </c>
      <c r="J11" s="18">
        <v>9</v>
      </c>
      <c r="O11" s="102"/>
      <c r="P11" s="113" t="s">
        <v>148</v>
      </c>
      <c r="Q11" s="20" t="s">
        <v>92</v>
      </c>
      <c r="R11" s="213"/>
      <c r="S11" s="20" t="s">
        <v>797</v>
      </c>
      <c r="T11" s="73" t="s">
        <v>798</v>
      </c>
      <c r="U11" s="20" t="s">
        <v>27</v>
      </c>
      <c r="V11" s="20">
        <v>27000</v>
      </c>
      <c r="W11" s="111" t="s">
        <v>150</v>
      </c>
      <c r="X11" s="20">
        <v>3072</v>
      </c>
      <c r="Y11" s="13">
        <v>10</v>
      </c>
    </row>
    <row r="12" spans="1:25" ht="42" customHeight="1">
      <c r="A12" s="11" t="s">
        <v>217</v>
      </c>
      <c r="B12" s="12" t="s">
        <v>128</v>
      </c>
      <c r="C12" s="215"/>
      <c r="D12" s="12" t="s">
        <v>793</v>
      </c>
      <c r="E12" s="60" t="s">
        <v>794</v>
      </c>
      <c r="F12" s="13" t="s">
        <v>9</v>
      </c>
      <c r="G12" s="12">
        <v>110000</v>
      </c>
      <c r="H12" s="122" t="s">
        <v>129</v>
      </c>
      <c r="I12" s="80">
        <v>3070</v>
      </c>
      <c r="J12" s="13">
        <v>10</v>
      </c>
      <c r="O12" s="102"/>
      <c r="P12" s="113" t="s">
        <v>178</v>
      </c>
      <c r="Q12" s="20" t="s">
        <v>92</v>
      </c>
      <c r="R12" s="213"/>
      <c r="S12" s="20" t="s">
        <v>829</v>
      </c>
      <c r="T12" s="73" t="s">
        <v>830</v>
      </c>
      <c r="U12" s="20" t="s">
        <v>27</v>
      </c>
      <c r="V12" s="20">
        <v>51000</v>
      </c>
      <c r="W12" s="111" t="s">
        <v>964</v>
      </c>
      <c r="X12" s="20">
        <v>3087</v>
      </c>
      <c r="Y12" s="13">
        <v>11</v>
      </c>
    </row>
    <row r="13" spans="1:25" ht="42" customHeight="1">
      <c r="A13" s="11" t="s">
        <v>148</v>
      </c>
      <c r="B13" s="12" t="s">
        <v>149</v>
      </c>
      <c r="C13" s="215"/>
      <c r="D13" s="12" t="s">
        <v>797</v>
      </c>
      <c r="E13" s="60" t="s">
        <v>798</v>
      </c>
      <c r="F13" s="13" t="s">
        <v>27</v>
      </c>
      <c r="G13" s="12">
        <v>27000</v>
      </c>
      <c r="H13" s="122" t="s">
        <v>150</v>
      </c>
      <c r="I13" s="80">
        <v>3072</v>
      </c>
      <c r="J13" s="18">
        <v>11</v>
      </c>
      <c r="O13" s="102"/>
      <c r="P13" s="113" t="s">
        <v>187</v>
      </c>
      <c r="Q13" s="20" t="s">
        <v>92</v>
      </c>
      <c r="R13" s="213"/>
      <c r="S13" s="20" t="s">
        <v>836</v>
      </c>
      <c r="T13" s="73" t="s">
        <v>837</v>
      </c>
      <c r="U13" s="20" t="s">
        <v>27</v>
      </c>
      <c r="V13" s="20">
        <v>50000</v>
      </c>
      <c r="W13" s="111" t="s">
        <v>189</v>
      </c>
      <c r="X13" s="20">
        <v>3091</v>
      </c>
      <c r="Y13" s="13">
        <v>12</v>
      </c>
    </row>
    <row r="14" spans="1:25" ht="42" customHeight="1">
      <c r="A14" s="11" t="s">
        <v>178</v>
      </c>
      <c r="B14" s="12" t="s">
        <v>179</v>
      </c>
      <c r="C14" s="215"/>
      <c r="D14" s="12" t="s">
        <v>829</v>
      </c>
      <c r="E14" s="60" t="s">
        <v>830</v>
      </c>
      <c r="F14" s="13" t="s">
        <v>27</v>
      </c>
      <c r="G14" s="12">
        <v>51000</v>
      </c>
      <c r="H14" s="122" t="s">
        <v>964</v>
      </c>
      <c r="I14" s="80">
        <v>3087</v>
      </c>
      <c r="J14" s="13">
        <v>12</v>
      </c>
      <c r="O14" s="102"/>
      <c r="P14" s="113" t="s">
        <v>365</v>
      </c>
      <c r="Q14" s="20" t="s">
        <v>92</v>
      </c>
      <c r="R14" s="213"/>
      <c r="S14" s="20" t="s">
        <v>887</v>
      </c>
      <c r="T14" s="73" t="s">
        <v>888</v>
      </c>
      <c r="U14" s="20" t="s">
        <v>9</v>
      </c>
      <c r="V14" s="20">
        <v>90000</v>
      </c>
      <c r="W14" s="111" t="s">
        <v>366</v>
      </c>
      <c r="X14" s="20">
        <v>30114</v>
      </c>
      <c r="Y14" s="13">
        <v>13</v>
      </c>
    </row>
    <row r="15" spans="1:25" ht="42" customHeight="1">
      <c r="A15" s="11" t="s">
        <v>187</v>
      </c>
      <c r="B15" s="12" t="s">
        <v>188</v>
      </c>
      <c r="C15" s="215"/>
      <c r="D15" s="12" t="s">
        <v>836</v>
      </c>
      <c r="E15" s="60" t="s">
        <v>837</v>
      </c>
      <c r="F15" s="13" t="s">
        <v>27</v>
      </c>
      <c r="G15" s="12">
        <v>50000</v>
      </c>
      <c r="H15" s="122" t="s">
        <v>189</v>
      </c>
      <c r="I15" s="80">
        <v>3091</v>
      </c>
      <c r="J15" s="18">
        <v>13</v>
      </c>
      <c r="O15" s="102"/>
      <c r="P15" s="115" t="s">
        <v>91</v>
      </c>
      <c r="Q15" s="20" t="s">
        <v>92</v>
      </c>
      <c r="R15" s="213"/>
      <c r="S15" s="149" t="s">
        <v>746</v>
      </c>
      <c r="T15" s="73" t="s">
        <v>747</v>
      </c>
      <c r="U15" s="20" t="s">
        <v>27</v>
      </c>
      <c r="V15" s="20">
        <v>50000</v>
      </c>
      <c r="W15" s="111" t="s">
        <v>98</v>
      </c>
      <c r="X15" s="20">
        <v>30118</v>
      </c>
      <c r="Y15" s="13">
        <v>14</v>
      </c>
    </row>
    <row r="16" spans="1:25" ht="42" customHeight="1">
      <c r="A16" s="19" t="s">
        <v>365</v>
      </c>
      <c r="B16" s="20" t="s">
        <v>92</v>
      </c>
      <c r="C16" s="215"/>
      <c r="D16" s="20" t="s">
        <v>887</v>
      </c>
      <c r="E16" s="73" t="s">
        <v>888</v>
      </c>
      <c r="F16" s="20" t="s">
        <v>9</v>
      </c>
      <c r="G16" s="20">
        <v>90000</v>
      </c>
      <c r="H16" s="79" t="s">
        <v>366</v>
      </c>
      <c r="I16" s="124">
        <v>30114</v>
      </c>
      <c r="J16" s="13">
        <v>14</v>
      </c>
      <c r="O16" s="102"/>
      <c r="P16" s="115" t="s">
        <v>912</v>
      </c>
      <c r="Q16" s="20" t="s">
        <v>92</v>
      </c>
      <c r="R16" s="213"/>
      <c r="S16" s="73" t="s">
        <v>913</v>
      </c>
      <c r="T16" s="73" t="s">
        <v>914</v>
      </c>
      <c r="U16" s="20" t="s">
        <v>27</v>
      </c>
      <c r="V16" s="20">
        <v>40000</v>
      </c>
      <c r="W16" s="111" t="s">
        <v>915</v>
      </c>
      <c r="X16" s="20"/>
      <c r="Y16" s="13">
        <v>15</v>
      </c>
    </row>
    <row r="17" spans="1:25" ht="42" customHeight="1">
      <c r="A17" s="21"/>
      <c r="B17" s="20"/>
      <c r="C17" s="215"/>
      <c r="D17" s="22"/>
      <c r="E17" s="73"/>
      <c r="F17" s="22"/>
      <c r="G17" s="22"/>
      <c r="H17" s="79"/>
      <c r="I17" s="124">
        <v>30118</v>
      </c>
      <c r="J17" s="18"/>
      <c r="O17" s="102"/>
      <c r="P17" s="115"/>
      <c r="Q17" s="20" t="s">
        <v>92</v>
      </c>
      <c r="R17" s="213"/>
      <c r="S17" s="73"/>
      <c r="T17" s="73"/>
      <c r="U17" s="20" t="s">
        <v>27</v>
      </c>
      <c r="V17" s="20">
        <v>133000</v>
      </c>
      <c r="W17" s="111" t="s">
        <v>95</v>
      </c>
      <c r="X17" s="20"/>
      <c r="Y17" s="13"/>
    </row>
    <row r="18" spans="1:25" ht="42" customHeight="1">
      <c r="A18" s="21" t="s">
        <v>912</v>
      </c>
      <c r="B18" s="22"/>
      <c r="C18" s="215"/>
      <c r="D18" s="74" t="s">
        <v>913</v>
      </c>
      <c r="E18" s="74" t="s">
        <v>914</v>
      </c>
      <c r="F18" s="22" t="s">
        <v>27</v>
      </c>
      <c r="G18" s="22">
        <v>40000</v>
      </c>
      <c r="H18" s="125" t="s">
        <v>915</v>
      </c>
      <c r="I18" s="124"/>
      <c r="J18" s="13">
        <v>15</v>
      </c>
      <c r="O18" s="102"/>
      <c r="P18" s="115"/>
      <c r="Q18" s="20" t="s">
        <v>92</v>
      </c>
      <c r="R18" s="214"/>
      <c r="S18" s="20" t="s">
        <v>916</v>
      </c>
      <c r="T18" s="73" t="s">
        <v>917</v>
      </c>
      <c r="U18" s="20" t="s">
        <v>27</v>
      </c>
      <c r="V18" s="20">
        <v>29500</v>
      </c>
      <c r="W18" s="111" t="s">
        <v>99</v>
      </c>
      <c r="X18" s="20"/>
      <c r="Y18" s="13">
        <v>16</v>
      </c>
    </row>
    <row r="19" spans="1:25" ht="42" customHeight="1">
      <c r="A19" s="21"/>
      <c r="B19" s="22" t="s">
        <v>92</v>
      </c>
      <c r="C19" s="216"/>
      <c r="D19" s="22" t="s">
        <v>916</v>
      </c>
      <c r="E19" s="74" t="s">
        <v>917</v>
      </c>
      <c r="F19" s="22" t="s">
        <v>27</v>
      </c>
      <c r="G19" s="22">
        <v>29500</v>
      </c>
      <c r="H19" s="125" t="s">
        <v>99</v>
      </c>
      <c r="I19" s="124"/>
      <c r="J19" s="18">
        <v>16</v>
      </c>
    </row>
    <row r="20" spans="1:25" ht="42" customHeight="1">
      <c r="A20" s="11" t="s">
        <v>223</v>
      </c>
      <c r="B20" s="12" t="s">
        <v>86</v>
      </c>
      <c r="C20" s="217" t="s">
        <v>3</v>
      </c>
      <c r="D20" s="60" t="s">
        <v>742</v>
      </c>
      <c r="E20" s="60" t="s">
        <v>743</v>
      </c>
      <c r="F20" s="13" t="s">
        <v>27</v>
      </c>
      <c r="G20" s="12">
        <v>56000</v>
      </c>
      <c r="H20" s="12" t="s">
        <v>87</v>
      </c>
      <c r="I20" s="13">
        <v>3042</v>
      </c>
      <c r="J20" s="13">
        <v>1</v>
      </c>
    </row>
    <row r="21" spans="1:25" ht="42" customHeight="1">
      <c r="A21" s="11" t="s">
        <v>88</v>
      </c>
      <c r="B21" s="12" t="s">
        <v>89</v>
      </c>
      <c r="C21" s="218"/>
      <c r="D21" s="12" t="s">
        <v>744</v>
      </c>
      <c r="E21" s="60" t="s">
        <v>745</v>
      </c>
      <c r="F21" s="13" t="s">
        <v>27</v>
      </c>
      <c r="G21" s="12">
        <v>40000</v>
      </c>
      <c r="H21" s="12" t="s">
        <v>90</v>
      </c>
      <c r="I21" s="13">
        <v>3043</v>
      </c>
      <c r="J21" s="13">
        <v>2</v>
      </c>
    </row>
    <row r="22" spans="1:25" ht="42" customHeight="1">
      <c r="A22" s="11" t="s">
        <v>109</v>
      </c>
      <c r="B22" s="12" t="s">
        <v>83</v>
      </c>
      <c r="C22" s="218"/>
      <c r="D22" s="12" t="s">
        <v>753</v>
      </c>
      <c r="E22" s="60" t="s">
        <v>754</v>
      </c>
      <c r="F22" s="80" t="s">
        <v>755</v>
      </c>
      <c r="G22" s="12">
        <v>180000</v>
      </c>
      <c r="H22" s="12" t="s">
        <v>110</v>
      </c>
      <c r="I22" s="13">
        <v>3049</v>
      </c>
      <c r="J22" s="13">
        <v>3</v>
      </c>
      <c r="V22" s="76">
        <f>COUNTIF(U2:U18,W22)</f>
        <v>13</v>
      </c>
      <c r="W22" s="77" t="s">
        <v>27</v>
      </c>
      <c r="X22" s="78">
        <f>SUMIF(U1:U18,W22,V1:V18)</f>
        <v>738500</v>
      </c>
    </row>
    <row r="23" spans="1:25" ht="42" customHeight="1">
      <c r="A23" s="11"/>
      <c r="B23" s="12" t="s">
        <v>368</v>
      </c>
      <c r="C23" s="218"/>
      <c r="D23" s="12" t="s">
        <v>756</v>
      </c>
      <c r="E23" s="60" t="s">
        <v>757</v>
      </c>
      <c r="F23" s="13" t="s">
        <v>9</v>
      </c>
      <c r="G23" s="12">
        <v>70000</v>
      </c>
      <c r="H23" s="12" t="s">
        <v>369</v>
      </c>
      <c r="I23" s="13">
        <v>3050</v>
      </c>
      <c r="J23" s="13">
        <v>4</v>
      </c>
      <c r="O23" s="76">
        <f>COUNTIF(O2:O18,P23)</f>
        <v>0</v>
      </c>
      <c r="P23" s="77" t="s">
        <v>952</v>
      </c>
      <c r="Q23" s="78">
        <f>SUMIF(O2:O18,P23,V2:V18)</f>
        <v>0</v>
      </c>
      <c r="V23" s="76">
        <f>COUNTIF(U2:U18,W23)</f>
        <v>4</v>
      </c>
      <c r="W23" s="96" t="s">
        <v>9</v>
      </c>
      <c r="X23" s="78">
        <f>SUMIF(U2:U18,W23,V2:V18)</f>
        <v>550200</v>
      </c>
    </row>
    <row r="24" spans="1:25" ht="42" customHeight="1">
      <c r="A24" s="11"/>
      <c r="B24" s="12" t="s">
        <v>104</v>
      </c>
      <c r="C24" s="218"/>
      <c r="D24" s="12" t="s">
        <v>758</v>
      </c>
      <c r="E24" s="60" t="s">
        <v>759</v>
      </c>
      <c r="F24" s="13" t="s">
        <v>27</v>
      </c>
      <c r="G24" s="12">
        <v>67000</v>
      </c>
      <c r="H24" s="12" t="s">
        <v>111</v>
      </c>
      <c r="I24" s="13">
        <v>3051</v>
      </c>
      <c r="J24" s="13">
        <v>5</v>
      </c>
      <c r="O24" s="76">
        <f>COUNTIF(O3:O19,P24)</f>
        <v>0</v>
      </c>
      <c r="P24" s="96" t="s">
        <v>960</v>
      </c>
      <c r="Q24" s="78">
        <f>SUMIF(O3:O19,P24,V3:V19)</f>
        <v>0</v>
      </c>
      <c r="V24" s="76">
        <f>COUNTIF(U2:U18,W24)</f>
        <v>0</v>
      </c>
      <c r="W24" s="97" t="s">
        <v>755</v>
      </c>
      <c r="X24" s="78">
        <f>SUMIF(U3:U19,W24,V3:V19)</f>
        <v>0</v>
      </c>
    </row>
    <row r="25" spans="1:25" ht="42" customHeight="1">
      <c r="A25" s="11" t="s">
        <v>112</v>
      </c>
      <c r="B25" s="12" t="s">
        <v>113</v>
      </c>
      <c r="C25" s="218"/>
      <c r="D25" s="12" t="s">
        <v>760</v>
      </c>
      <c r="E25" s="60" t="s">
        <v>761</v>
      </c>
      <c r="F25" s="13" t="s">
        <v>27</v>
      </c>
      <c r="G25" s="12">
        <v>30000</v>
      </c>
      <c r="H25" s="12" t="s">
        <v>114</v>
      </c>
      <c r="I25" s="13">
        <v>3052</v>
      </c>
      <c r="J25" s="13">
        <v>6</v>
      </c>
      <c r="O25" s="76">
        <f>COUNTIF(O3:O20,P25)</f>
        <v>0</v>
      </c>
      <c r="P25" s="97" t="s">
        <v>959</v>
      </c>
      <c r="Q25" s="78">
        <f>SUMIF(O3:O20,P25,V3:V20)</f>
        <v>0</v>
      </c>
      <c r="V25" s="76">
        <f>SUM(V22:V24)</f>
        <v>17</v>
      </c>
      <c r="W25" s="76" t="s">
        <v>925</v>
      </c>
      <c r="X25" s="78">
        <f>SUM(X22:X24)</f>
        <v>1288700</v>
      </c>
    </row>
    <row r="26" spans="1:25" ht="42" customHeight="1">
      <c r="A26" s="11" t="s">
        <v>34</v>
      </c>
      <c r="B26" s="12" t="s">
        <v>115</v>
      </c>
      <c r="C26" s="218"/>
      <c r="D26" s="12" t="s">
        <v>762</v>
      </c>
      <c r="E26" s="60" t="s">
        <v>763</v>
      </c>
      <c r="F26" s="13" t="s">
        <v>27</v>
      </c>
      <c r="G26" s="12">
        <v>31000</v>
      </c>
      <c r="H26" s="12" t="s">
        <v>36</v>
      </c>
      <c r="I26" s="13">
        <v>3053</v>
      </c>
      <c r="J26" s="13">
        <v>7</v>
      </c>
      <c r="O26" s="76">
        <f>SUM(O23:O25)</f>
        <v>0</v>
      </c>
      <c r="P26" s="76" t="s">
        <v>925</v>
      </c>
      <c r="Q26" s="78">
        <f>SUM(Q23:Q25)</f>
        <v>0</v>
      </c>
    </row>
    <row r="27" spans="1:25" ht="42" customHeight="1">
      <c r="A27" s="11" t="s">
        <v>116</v>
      </c>
      <c r="B27" s="12" t="s">
        <v>104</v>
      </c>
      <c r="C27" s="218"/>
      <c r="D27" s="12" t="s">
        <v>764</v>
      </c>
      <c r="E27" s="60" t="s">
        <v>765</v>
      </c>
      <c r="F27" s="13" t="s">
        <v>27</v>
      </c>
      <c r="G27" s="12">
        <v>120000</v>
      </c>
      <c r="H27" s="12" t="s">
        <v>117</v>
      </c>
      <c r="I27" s="13">
        <v>3054</v>
      </c>
      <c r="J27" s="13">
        <v>8</v>
      </c>
    </row>
    <row r="28" spans="1:25" ht="42" customHeight="1">
      <c r="A28" s="11" t="s">
        <v>118</v>
      </c>
      <c r="B28" s="12" t="s">
        <v>115</v>
      </c>
      <c r="C28" s="218"/>
      <c r="D28" s="12" t="s">
        <v>766</v>
      </c>
      <c r="E28" s="60" t="s">
        <v>767</v>
      </c>
      <c r="F28" s="13" t="s">
        <v>27</v>
      </c>
      <c r="G28" s="12">
        <v>27000</v>
      </c>
      <c r="H28" s="12" t="s">
        <v>119</v>
      </c>
      <c r="I28" s="13">
        <v>3055</v>
      </c>
      <c r="J28" s="13">
        <v>9</v>
      </c>
    </row>
    <row r="29" spans="1:25" ht="42" customHeight="1">
      <c r="A29" s="11" t="s">
        <v>120</v>
      </c>
      <c r="B29" s="12" t="s">
        <v>115</v>
      </c>
      <c r="C29" s="218"/>
      <c r="D29" s="12" t="s">
        <v>768</v>
      </c>
      <c r="E29" s="60" t="s">
        <v>769</v>
      </c>
      <c r="F29" s="13" t="s">
        <v>27</v>
      </c>
      <c r="G29" s="12">
        <v>55000</v>
      </c>
      <c r="H29" s="12" t="s">
        <v>121</v>
      </c>
      <c r="I29" s="13">
        <v>3057</v>
      </c>
      <c r="J29" s="13">
        <v>10</v>
      </c>
    </row>
    <row r="30" spans="1:25" ht="42" customHeight="1">
      <c r="A30" s="11" t="s">
        <v>122</v>
      </c>
      <c r="B30" s="12" t="s">
        <v>123</v>
      </c>
      <c r="C30" s="218"/>
      <c r="D30" s="12" t="s">
        <v>770</v>
      </c>
      <c r="E30" s="60" t="s">
        <v>771</v>
      </c>
      <c r="F30" s="13" t="s">
        <v>27</v>
      </c>
      <c r="G30" s="12">
        <v>34000</v>
      </c>
      <c r="H30" s="12" t="s">
        <v>124</v>
      </c>
      <c r="I30" s="13">
        <v>3058</v>
      </c>
      <c r="J30" s="13">
        <v>11</v>
      </c>
    </row>
    <row r="31" spans="1:25" ht="42" customHeight="1">
      <c r="A31" s="11" t="s">
        <v>125</v>
      </c>
      <c r="B31" s="12" t="s">
        <v>115</v>
      </c>
      <c r="C31" s="218"/>
      <c r="D31" s="12" t="s">
        <v>772</v>
      </c>
      <c r="E31" s="60" t="s">
        <v>773</v>
      </c>
      <c r="F31" s="13" t="s">
        <v>27</v>
      </c>
      <c r="G31" s="12">
        <v>45000</v>
      </c>
      <c r="H31" s="12" t="s">
        <v>126</v>
      </c>
      <c r="I31" s="13">
        <v>3059</v>
      </c>
      <c r="J31" s="13">
        <v>12</v>
      </c>
    </row>
    <row r="32" spans="1:25" ht="42" customHeight="1">
      <c r="A32" s="11" t="s">
        <v>130</v>
      </c>
      <c r="B32" s="12" t="s">
        <v>131</v>
      </c>
      <c r="C32" s="218"/>
      <c r="D32" s="12" t="s">
        <v>776</v>
      </c>
      <c r="E32" s="60" t="s">
        <v>777</v>
      </c>
      <c r="F32" s="13" t="s">
        <v>27</v>
      </c>
      <c r="G32" s="12">
        <v>30000</v>
      </c>
      <c r="H32" s="12" t="s">
        <v>132</v>
      </c>
      <c r="I32" s="13">
        <v>3061</v>
      </c>
      <c r="J32" s="13">
        <v>13</v>
      </c>
    </row>
    <row r="33" spans="1:11" ht="42" customHeight="1">
      <c r="A33" s="11" t="s">
        <v>133</v>
      </c>
      <c r="B33" s="12" t="s">
        <v>134</v>
      </c>
      <c r="C33" s="218"/>
      <c r="D33" s="12" t="s">
        <v>780</v>
      </c>
      <c r="E33" s="60" t="s">
        <v>781</v>
      </c>
      <c r="F33" s="13" t="s">
        <v>27</v>
      </c>
      <c r="G33" s="12">
        <v>20000</v>
      </c>
      <c r="H33" s="12" t="s">
        <v>135</v>
      </c>
      <c r="I33" s="13">
        <v>3063</v>
      </c>
      <c r="J33" s="13">
        <v>14</v>
      </c>
    </row>
    <row r="34" spans="1:11" ht="42" customHeight="1">
      <c r="A34" s="11" t="s">
        <v>138</v>
      </c>
      <c r="B34" s="12" t="s">
        <v>139</v>
      </c>
      <c r="C34" s="218"/>
      <c r="D34" s="12" t="s">
        <v>787</v>
      </c>
      <c r="E34" s="60" t="s">
        <v>788</v>
      </c>
      <c r="F34" s="80" t="s">
        <v>755</v>
      </c>
      <c r="G34" s="12">
        <v>80000</v>
      </c>
      <c r="H34" s="12" t="s">
        <v>140</v>
      </c>
      <c r="I34" s="13">
        <v>3066</v>
      </c>
      <c r="J34" s="13">
        <v>15</v>
      </c>
    </row>
    <row r="35" spans="1:11" ht="42" customHeight="1">
      <c r="A35" s="11" t="s">
        <v>141</v>
      </c>
      <c r="B35" s="12" t="s">
        <v>44</v>
      </c>
      <c r="C35" s="218"/>
      <c r="D35" s="12" t="s">
        <v>789</v>
      </c>
      <c r="E35" s="60" t="s">
        <v>790</v>
      </c>
      <c r="F35" s="13" t="s">
        <v>27</v>
      </c>
      <c r="G35" s="12">
        <v>200000</v>
      </c>
      <c r="H35" s="12" t="s">
        <v>142</v>
      </c>
      <c r="I35" s="13">
        <v>3067</v>
      </c>
      <c r="J35" s="13">
        <v>16</v>
      </c>
    </row>
    <row r="36" spans="1:11" ht="42" customHeight="1">
      <c r="A36" s="11" t="s">
        <v>145</v>
      </c>
      <c r="B36" s="12" t="s">
        <v>146</v>
      </c>
      <c r="C36" s="218"/>
      <c r="D36" s="12" t="s">
        <v>795</v>
      </c>
      <c r="E36" s="60" t="s">
        <v>796</v>
      </c>
      <c r="F36" s="13" t="s">
        <v>27</v>
      </c>
      <c r="G36" s="12">
        <v>106430</v>
      </c>
      <c r="H36" s="12" t="s">
        <v>147</v>
      </c>
      <c r="I36" s="13">
        <v>3071</v>
      </c>
      <c r="J36" s="13">
        <v>17</v>
      </c>
    </row>
    <row r="37" spans="1:11" ht="42" customHeight="1">
      <c r="A37" s="11" t="s">
        <v>151</v>
      </c>
      <c r="B37" s="12" t="s">
        <v>104</v>
      </c>
      <c r="C37" s="218"/>
      <c r="D37" s="12" t="s">
        <v>799</v>
      </c>
      <c r="E37" s="60" t="s">
        <v>800</v>
      </c>
      <c r="F37" s="13" t="s">
        <v>27</v>
      </c>
      <c r="G37" s="12">
        <v>310000</v>
      </c>
      <c r="H37" s="12" t="s">
        <v>152</v>
      </c>
      <c r="I37" s="13">
        <v>3073</v>
      </c>
      <c r="J37" s="13">
        <v>18</v>
      </c>
    </row>
    <row r="38" spans="1:11" ht="42" customHeight="1">
      <c r="A38" s="11" t="s">
        <v>153</v>
      </c>
      <c r="B38" s="12" t="s">
        <v>106</v>
      </c>
      <c r="C38" s="218"/>
      <c r="D38" s="12" t="s">
        <v>801</v>
      </c>
      <c r="E38" s="60" t="s">
        <v>802</v>
      </c>
      <c r="F38" s="13" t="s">
        <v>27</v>
      </c>
      <c r="G38" s="12">
        <v>7200</v>
      </c>
      <c r="H38" s="12" t="s">
        <v>154</v>
      </c>
      <c r="I38" s="13">
        <v>3074</v>
      </c>
      <c r="J38" s="13">
        <v>19</v>
      </c>
      <c r="K38" t="s">
        <v>961</v>
      </c>
    </row>
    <row r="39" spans="1:11" ht="42" customHeight="1">
      <c r="A39" s="11" t="s">
        <v>155</v>
      </c>
      <c r="B39" s="12">
        <v>12</v>
      </c>
      <c r="C39" s="218"/>
      <c r="D39" s="12" t="s">
        <v>803</v>
      </c>
      <c r="E39" s="60" t="s">
        <v>804</v>
      </c>
      <c r="F39" s="13" t="s">
        <v>27</v>
      </c>
      <c r="G39" s="12">
        <v>68000</v>
      </c>
      <c r="H39" s="12" t="s">
        <v>156</v>
      </c>
      <c r="I39" s="13">
        <v>3075</v>
      </c>
      <c r="J39" s="13">
        <v>20</v>
      </c>
    </row>
    <row r="40" spans="1:11" ht="42" customHeight="1">
      <c r="A40" s="11" t="s">
        <v>373</v>
      </c>
      <c r="B40" s="12" t="s">
        <v>374</v>
      </c>
      <c r="C40" s="218"/>
      <c r="D40" s="12" t="s">
        <v>805</v>
      </c>
      <c r="E40" s="60" t="s">
        <v>806</v>
      </c>
      <c r="F40" s="13" t="s">
        <v>9</v>
      </c>
      <c r="G40" s="12">
        <v>67000</v>
      </c>
      <c r="H40" s="12" t="s">
        <v>375</v>
      </c>
      <c r="I40" s="13">
        <v>3076</v>
      </c>
      <c r="J40" s="13">
        <v>21</v>
      </c>
    </row>
    <row r="41" spans="1:11" ht="42" customHeight="1">
      <c r="A41" s="11" t="s">
        <v>157</v>
      </c>
      <c r="B41" s="12" t="s">
        <v>123</v>
      </c>
      <c r="C41" s="218"/>
      <c r="D41" s="12" t="s">
        <v>807</v>
      </c>
      <c r="E41" s="60" t="s">
        <v>808</v>
      </c>
      <c r="F41" s="13" t="s">
        <v>27</v>
      </c>
      <c r="G41" s="12">
        <v>74000</v>
      </c>
      <c r="H41" s="12" t="s">
        <v>158</v>
      </c>
      <c r="I41" s="13">
        <v>3077</v>
      </c>
      <c r="J41" s="13">
        <v>22</v>
      </c>
    </row>
    <row r="42" spans="1:11" ht="42" customHeight="1">
      <c r="A42" s="11" t="s">
        <v>159</v>
      </c>
      <c r="B42" s="12" t="s">
        <v>160</v>
      </c>
      <c r="C42" s="218"/>
      <c r="D42" s="12" t="s">
        <v>809</v>
      </c>
      <c r="E42" s="60" t="s">
        <v>810</v>
      </c>
      <c r="F42" s="13" t="s">
        <v>27</v>
      </c>
      <c r="G42" s="12">
        <v>220500</v>
      </c>
      <c r="H42" s="12" t="s">
        <v>161</v>
      </c>
      <c r="I42" s="13">
        <v>3078</v>
      </c>
      <c r="J42" s="13">
        <v>23</v>
      </c>
    </row>
    <row r="43" spans="1:11" ht="42" customHeight="1">
      <c r="A43" s="11" t="s">
        <v>811</v>
      </c>
      <c r="B43" s="12" t="s">
        <v>162</v>
      </c>
      <c r="C43" s="218"/>
      <c r="D43" s="12" t="s">
        <v>812</v>
      </c>
      <c r="E43" s="60" t="s">
        <v>813</v>
      </c>
      <c r="F43" s="13" t="s">
        <v>27</v>
      </c>
      <c r="G43" s="12">
        <v>20000</v>
      </c>
      <c r="H43" s="12" t="s">
        <v>814</v>
      </c>
      <c r="I43" s="13">
        <v>3079</v>
      </c>
      <c r="J43" s="13">
        <v>24</v>
      </c>
    </row>
    <row r="44" spans="1:11" ht="42" customHeight="1">
      <c r="A44" s="11" t="s">
        <v>163</v>
      </c>
      <c r="B44" s="12" t="s">
        <v>123</v>
      </c>
      <c r="C44" s="218"/>
      <c r="D44" s="12" t="s">
        <v>815</v>
      </c>
      <c r="E44" s="60" t="s">
        <v>816</v>
      </c>
      <c r="F44" s="13" t="s">
        <v>27</v>
      </c>
      <c r="G44" s="12">
        <v>105000</v>
      </c>
      <c r="H44" s="12" t="s">
        <v>164</v>
      </c>
      <c r="I44" s="13">
        <v>3080</v>
      </c>
      <c r="J44" s="13">
        <v>25</v>
      </c>
    </row>
    <row r="45" spans="1:11" ht="42" customHeight="1">
      <c r="A45" s="11" t="s">
        <v>165</v>
      </c>
      <c r="B45" s="12" t="s">
        <v>166</v>
      </c>
      <c r="C45" s="218"/>
      <c r="D45" s="12" t="s">
        <v>819</v>
      </c>
      <c r="E45" s="60" t="s">
        <v>820</v>
      </c>
      <c r="F45" s="13" t="s">
        <v>27</v>
      </c>
      <c r="G45" s="12">
        <v>47900</v>
      </c>
      <c r="H45" s="12" t="s">
        <v>167</v>
      </c>
      <c r="I45" s="13">
        <v>3082</v>
      </c>
      <c r="J45" s="13">
        <v>26</v>
      </c>
    </row>
    <row r="46" spans="1:11" ht="42" customHeight="1">
      <c r="A46" s="11" t="s">
        <v>168</v>
      </c>
      <c r="B46" s="12" t="s">
        <v>106</v>
      </c>
      <c r="C46" s="218"/>
      <c r="D46" s="12" t="s">
        <v>821</v>
      </c>
      <c r="E46" s="60" t="s">
        <v>822</v>
      </c>
      <c r="F46" s="13" t="s">
        <v>27</v>
      </c>
      <c r="G46" s="12">
        <v>24600</v>
      </c>
      <c r="H46" s="12" t="s">
        <v>169</v>
      </c>
      <c r="I46" s="13">
        <v>3083</v>
      </c>
      <c r="J46" s="13">
        <v>27</v>
      </c>
    </row>
    <row r="47" spans="1:11" ht="42" customHeight="1">
      <c r="A47" s="11" t="s">
        <v>170</v>
      </c>
      <c r="B47" s="12" t="s">
        <v>171</v>
      </c>
      <c r="C47" s="218"/>
      <c r="D47" s="12" t="s">
        <v>823</v>
      </c>
      <c r="E47" s="60" t="s">
        <v>824</v>
      </c>
      <c r="F47" s="13" t="s">
        <v>27</v>
      </c>
      <c r="G47" s="12">
        <v>88000</v>
      </c>
      <c r="H47" s="12" t="s">
        <v>172</v>
      </c>
      <c r="I47" s="13">
        <v>3084</v>
      </c>
      <c r="J47" s="13">
        <v>28</v>
      </c>
    </row>
    <row r="48" spans="1:11" ht="42" customHeight="1">
      <c r="A48" s="11" t="s">
        <v>173</v>
      </c>
      <c r="B48" s="12" t="s">
        <v>104</v>
      </c>
      <c r="C48" s="218"/>
      <c r="D48" s="12" t="s">
        <v>825</v>
      </c>
      <c r="E48" s="60" t="s">
        <v>826</v>
      </c>
      <c r="F48" s="13" t="s">
        <v>27</v>
      </c>
      <c r="G48" s="12">
        <v>100000</v>
      </c>
      <c r="H48" s="12" t="s">
        <v>174</v>
      </c>
      <c r="I48" s="13">
        <v>3085</v>
      </c>
      <c r="J48" s="13">
        <v>29</v>
      </c>
    </row>
    <row r="49" spans="1:10" ht="42" customHeight="1">
      <c r="A49" s="11" t="s">
        <v>175</v>
      </c>
      <c r="B49" s="12" t="s">
        <v>176</v>
      </c>
      <c r="C49" s="218"/>
      <c r="D49" s="12" t="s">
        <v>827</v>
      </c>
      <c r="E49" s="60" t="s">
        <v>828</v>
      </c>
      <c r="F49" s="13" t="s">
        <v>27</v>
      </c>
      <c r="G49" s="12">
        <v>45000</v>
      </c>
      <c r="H49" s="12" t="s">
        <v>177</v>
      </c>
      <c r="I49" s="13">
        <v>3086</v>
      </c>
      <c r="J49" s="13">
        <v>30</v>
      </c>
    </row>
    <row r="50" spans="1:10" ht="42" customHeight="1">
      <c r="A50" s="11" t="s">
        <v>170</v>
      </c>
      <c r="B50" s="12" t="s">
        <v>106</v>
      </c>
      <c r="C50" s="218"/>
      <c r="D50" s="12" t="s">
        <v>831</v>
      </c>
      <c r="E50" s="60" t="s">
        <v>832</v>
      </c>
      <c r="F50" s="13" t="s">
        <v>27</v>
      </c>
      <c r="G50" s="12">
        <v>20000</v>
      </c>
      <c r="H50" s="12" t="s">
        <v>180</v>
      </c>
      <c r="I50" s="13">
        <v>3088</v>
      </c>
      <c r="J50" s="13">
        <v>31</v>
      </c>
    </row>
    <row r="51" spans="1:10" ht="42" customHeight="1">
      <c r="A51" s="11" t="s">
        <v>181</v>
      </c>
      <c r="B51" s="12" t="s">
        <v>182</v>
      </c>
      <c r="C51" s="218"/>
      <c r="D51" s="12" t="s">
        <v>833</v>
      </c>
      <c r="E51" s="60" t="s">
        <v>834</v>
      </c>
      <c r="F51" s="80" t="s">
        <v>755</v>
      </c>
      <c r="G51" s="12">
        <v>120000</v>
      </c>
      <c r="H51" s="12" t="s">
        <v>183</v>
      </c>
      <c r="I51" s="13">
        <v>3089</v>
      </c>
      <c r="J51" s="13">
        <v>32</v>
      </c>
    </row>
    <row r="52" spans="1:10" ht="42" customHeight="1" thickBot="1">
      <c r="A52" s="14" t="s">
        <v>184</v>
      </c>
      <c r="B52" s="15" t="s">
        <v>185</v>
      </c>
      <c r="C52" s="218"/>
      <c r="D52" s="15" t="s">
        <v>835</v>
      </c>
      <c r="E52" s="69" t="s">
        <v>665</v>
      </c>
      <c r="F52" s="70" t="s">
        <v>27</v>
      </c>
      <c r="G52" s="15">
        <v>160000</v>
      </c>
      <c r="H52" s="15" t="s">
        <v>186</v>
      </c>
      <c r="I52" s="70">
        <v>3090</v>
      </c>
      <c r="J52" s="13">
        <v>33</v>
      </c>
    </row>
    <row r="53" spans="1:10" ht="42" customHeight="1">
      <c r="A53" s="11" t="s">
        <v>190</v>
      </c>
      <c r="B53" s="12" t="s">
        <v>191</v>
      </c>
      <c r="C53" s="218"/>
      <c r="D53" s="12" t="s">
        <v>838</v>
      </c>
      <c r="E53" s="60" t="s">
        <v>839</v>
      </c>
      <c r="F53" s="13" t="s">
        <v>27</v>
      </c>
      <c r="G53" s="12">
        <v>130000</v>
      </c>
      <c r="H53" s="12" t="s">
        <v>192</v>
      </c>
      <c r="I53" s="13">
        <v>3092</v>
      </c>
      <c r="J53" s="13">
        <v>34</v>
      </c>
    </row>
    <row r="54" spans="1:10" ht="42" customHeight="1">
      <c r="A54" s="11" t="s">
        <v>193</v>
      </c>
      <c r="B54" s="12" t="s">
        <v>176</v>
      </c>
      <c r="C54" s="218"/>
      <c r="D54" s="12" t="s">
        <v>840</v>
      </c>
      <c r="E54" s="60" t="s">
        <v>841</v>
      </c>
      <c r="F54" s="13" t="s">
        <v>27</v>
      </c>
      <c r="G54" s="12">
        <v>102000</v>
      </c>
      <c r="H54" s="12" t="s">
        <v>194</v>
      </c>
      <c r="I54" s="13">
        <v>3093</v>
      </c>
      <c r="J54" s="13">
        <v>35</v>
      </c>
    </row>
    <row r="55" spans="1:10" ht="42" customHeight="1">
      <c r="A55" s="11" t="s">
        <v>195</v>
      </c>
      <c r="B55" s="12" t="s">
        <v>115</v>
      </c>
      <c r="C55" s="218"/>
      <c r="D55" s="12" t="s">
        <v>842</v>
      </c>
      <c r="E55" s="60" t="s">
        <v>843</v>
      </c>
      <c r="F55" s="13" t="s">
        <v>27</v>
      </c>
      <c r="G55" s="12">
        <v>95000</v>
      </c>
      <c r="H55" s="12" t="s">
        <v>196</v>
      </c>
      <c r="I55" s="13">
        <v>3094</v>
      </c>
      <c r="J55" s="13">
        <v>36</v>
      </c>
    </row>
    <row r="56" spans="1:10" ht="42" customHeight="1">
      <c r="A56" s="11" t="s">
        <v>197</v>
      </c>
      <c r="B56" s="12" t="s">
        <v>198</v>
      </c>
      <c r="C56" s="218"/>
      <c r="D56" s="12" t="s">
        <v>844</v>
      </c>
      <c r="E56" s="60" t="s">
        <v>845</v>
      </c>
      <c r="F56" s="13" t="s">
        <v>27</v>
      </c>
      <c r="G56" s="12">
        <v>143000</v>
      </c>
      <c r="H56" s="12" t="s">
        <v>199</v>
      </c>
      <c r="I56" s="13">
        <v>3095</v>
      </c>
      <c r="J56" s="13">
        <v>37</v>
      </c>
    </row>
    <row r="57" spans="1:10" ht="42" customHeight="1">
      <c r="A57" s="19" t="s">
        <v>96</v>
      </c>
      <c r="B57" s="20" t="s">
        <v>67</v>
      </c>
      <c r="C57" s="218"/>
      <c r="D57" s="20" t="s">
        <v>885</v>
      </c>
      <c r="E57" s="73" t="s">
        <v>886</v>
      </c>
      <c r="F57" s="79" t="s">
        <v>755</v>
      </c>
      <c r="G57" s="20">
        <v>90000</v>
      </c>
      <c r="H57" s="20" t="s">
        <v>97</v>
      </c>
      <c r="I57" s="67">
        <v>30113</v>
      </c>
      <c r="J57" s="13">
        <v>38</v>
      </c>
    </row>
    <row r="58" spans="1:10" ht="42" customHeight="1">
      <c r="A58" s="21"/>
      <c r="B58" s="22" t="s">
        <v>67</v>
      </c>
      <c r="C58" s="218"/>
      <c r="D58" s="22" t="s">
        <v>894</v>
      </c>
      <c r="E58" s="74" t="s">
        <v>895</v>
      </c>
      <c r="F58" s="22" t="s">
        <v>27</v>
      </c>
      <c r="G58" s="22">
        <v>67000</v>
      </c>
      <c r="H58" s="22" t="s">
        <v>100</v>
      </c>
      <c r="I58" s="67">
        <v>30120</v>
      </c>
      <c r="J58" s="13">
        <v>39</v>
      </c>
    </row>
    <row r="59" spans="1:10" ht="42" customHeight="1" thickBot="1">
      <c r="A59" s="21"/>
      <c r="B59" s="22" t="s">
        <v>106</v>
      </c>
      <c r="C59" s="218"/>
      <c r="D59" s="22" t="s">
        <v>896</v>
      </c>
      <c r="E59" s="74" t="s">
        <v>897</v>
      </c>
      <c r="F59" s="22" t="s">
        <v>9</v>
      </c>
      <c r="G59" s="22">
        <v>28000</v>
      </c>
      <c r="H59" s="22" t="s">
        <v>367</v>
      </c>
      <c r="I59" s="70">
        <v>30121</v>
      </c>
      <c r="J59" s="13">
        <v>40</v>
      </c>
    </row>
    <row r="60" spans="1:10" ht="42" customHeight="1" thickBot="1">
      <c r="A60" s="21" t="s">
        <v>989</v>
      </c>
      <c r="B60" s="22" t="s">
        <v>67</v>
      </c>
      <c r="C60" s="218"/>
      <c r="D60" s="74" t="s">
        <v>900</v>
      </c>
      <c r="E60" s="74" t="s">
        <v>901</v>
      </c>
      <c r="F60" s="22" t="s">
        <v>27</v>
      </c>
      <c r="G60" s="22">
        <v>18000</v>
      </c>
      <c r="H60" s="22" t="s">
        <v>101</v>
      </c>
      <c r="I60" s="70">
        <v>30123</v>
      </c>
      <c r="J60" s="13">
        <v>41</v>
      </c>
    </row>
    <row r="61" spans="1:10" ht="42" customHeight="1">
      <c r="A61" s="21"/>
      <c r="B61" s="22" t="s">
        <v>106</v>
      </c>
      <c r="C61" s="218"/>
      <c r="D61" s="74" t="s">
        <v>902</v>
      </c>
      <c r="E61" s="74" t="s">
        <v>903</v>
      </c>
      <c r="F61" s="22" t="s">
        <v>27</v>
      </c>
      <c r="G61" s="22">
        <v>31000</v>
      </c>
      <c r="H61" s="22" t="s">
        <v>107</v>
      </c>
      <c r="I61" s="67">
        <v>30124</v>
      </c>
      <c r="J61" s="13">
        <v>42</v>
      </c>
    </row>
    <row r="62" spans="1:10" ht="42" customHeight="1">
      <c r="A62" s="21"/>
      <c r="B62" s="22" t="s">
        <v>102</v>
      </c>
      <c r="C62" s="218"/>
      <c r="D62" s="74" t="s">
        <v>906</v>
      </c>
      <c r="E62" s="74" t="s">
        <v>907</v>
      </c>
      <c r="F62" s="22" t="s">
        <v>27</v>
      </c>
      <c r="G62" s="22">
        <v>145000</v>
      </c>
      <c r="H62" s="22" t="s">
        <v>103</v>
      </c>
      <c r="I62" s="67">
        <v>30127</v>
      </c>
      <c r="J62" s="13">
        <v>43</v>
      </c>
    </row>
    <row r="63" spans="1:10" ht="42" customHeight="1">
      <c r="A63" s="21"/>
      <c r="B63" s="22" t="s">
        <v>104</v>
      </c>
      <c r="C63" s="218"/>
      <c r="D63" s="74" t="s">
        <v>908</v>
      </c>
      <c r="E63" s="74" t="s">
        <v>909</v>
      </c>
      <c r="F63" s="22" t="s">
        <v>27</v>
      </c>
      <c r="G63" s="22">
        <v>17000</v>
      </c>
      <c r="H63" s="81" t="s">
        <v>105</v>
      </c>
      <c r="I63" s="67"/>
      <c r="J63" s="13">
        <v>44</v>
      </c>
    </row>
    <row r="64" spans="1:10" ht="42" customHeight="1">
      <c r="A64" s="21"/>
      <c r="B64" s="22" t="s">
        <v>106</v>
      </c>
      <c r="C64" s="219"/>
      <c r="D64" s="74" t="s">
        <v>910</v>
      </c>
      <c r="E64" s="74" t="s">
        <v>911</v>
      </c>
      <c r="F64" s="22" t="s">
        <v>27</v>
      </c>
      <c r="G64" s="22">
        <v>31000</v>
      </c>
      <c r="H64" s="22" t="s">
        <v>108</v>
      </c>
      <c r="I64" s="67"/>
      <c r="J64" s="13">
        <v>45</v>
      </c>
    </row>
    <row r="65" spans="1:10" ht="42" customHeight="1">
      <c r="A65" s="11" t="s">
        <v>25</v>
      </c>
      <c r="B65" s="12" t="s">
        <v>26</v>
      </c>
      <c r="C65" s="201" t="s">
        <v>4</v>
      </c>
      <c r="D65" s="12" t="s">
        <v>664</v>
      </c>
      <c r="E65" s="60" t="s">
        <v>665</v>
      </c>
      <c r="F65" s="13" t="s">
        <v>27</v>
      </c>
      <c r="G65" s="12">
        <v>40000</v>
      </c>
      <c r="H65" s="12" t="s">
        <v>28</v>
      </c>
      <c r="I65" s="13">
        <v>3001</v>
      </c>
      <c r="J65" s="13">
        <v>63</v>
      </c>
    </row>
    <row r="66" spans="1:10" ht="42" customHeight="1">
      <c r="A66" s="61" t="s">
        <v>29</v>
      </c>
      <c r="B66" s="62" t="s">
        <v>30</v>
      </c>
      <c r="C66" s="202"/>
      <c r="D66" s="62" t="s">
        <v>666</v>
      </c>
      <c r="E66" s="62" t="s">
        <v>667</v>
      </c>
      <c r="F66" s="18" t="s">
        <v>27</v>
      </c>
      <c r="G66" s="62">
        <v>10000</v>
      </c>
      <c r="H66" s="62" t="s">
        <v>31</v>
      </c>
      <c r="I66" s="13">
        <v>3002</v>
      </c>
      <c r="J66" s="13">
        <v>64</v>
      </c>
    </row>
    <row r="67" spans="1:10" ht="42" customHeight="1">
      <c r="A67" s="11" t="s">
        <v>32</v>
      </c>
      <c r="B67" s="12" t="s">
        <v>26</v>
      </c>
      <c r="C67" s="202"/>
      <c r="D67" s="12" t="s">
        <v>668</v>
      </c>
      <c r="E67" s="60" t="s">
        <v>669</v>
      </c>
      <c r="F67" s="13" t="s">
        <v>27</v>
      </c>
      <c r="G67" s="12">
        <v>3500</v>
      </c>
      <c r="H67" s="12" t="s">
        <v>33</v>
      </c>
      <c r="I67" s="13">
        <v>3003</v>
      </c>
      <c r="J67" s="13">
        <v>65</v>
      </c>
    </row>
    <row r="68" spans="1:10" ht="42" customHeight="1">
      <c r="A68" s="11" t="s">
        <v>34</v>
      </c>
      <c r="B68" s="12" t="s">
        <v>35</v>
      </c>
      <c r="C68" s="202"/>
      <c r="D68" s="12" t="s">
        <v>672</v>
      </c>
      <c r="E68" s="60" t="s">
        <v>673</v>
      </c>
      <c r="F68" s="13" t="s">
        <v>27</v>
      </c>
      <c r="G68" s="12">
        <v>41360</v>
      </c>
      <c r="H68" s="12" t="s">
        <v>36</v>
      </c>
      <c r="I68" s="13">
        <v>3005</v>
      </c>
      <c r="J68" s="13">
        <v>66</v>
      </c>
    </row>
    <row r="69" spans="1:10" ht="42" customHeight="1">
      <c r="A69" s="11" t="s">
        <v>345</v>
      </c>
      <c r="B69" s="12" t="s">
        <v>346</v>
      </c>
      <c r="C69" s="202"/>
      <c r="D69" s="12" t="s">
        <v>677</v>
      </c>
      <c r="E69" s="60" t="s">
        <v>678</v>
      </c>
      <c r="F69" s="13" t="s">
        <v>9</v>
      </c>
      <c r="G69" s="12">
        <v>110000</v>
      </c>
      <c r="H69" s="12" t="s">
        <v>347</v>
      </c>
      <c r="I69" s="13">
        <v>3008</v>
      </c>
      <c r="J69" s="13">
        <v>67</v>
      </c>
    </row>
    <row r="70" spans="1:10" ht="42" customHeight="1">
      <c r="A70" s="11" t="s">
        <v>37</v>
      </c>
      <c r="B70" s="12" t="s">
        <v>38</v>
      </c>
      <c r="C70" s="202"/>
      <c r="D70" s="12" t="s">
        <v>679</v>
      </c>
      <c r="E70" s="60" t="s">
        <v>680</v>
      </c>
      <c r="F70" s="13" t="s">
        <v>27</v>
      </c>
      <c r="G70" s="12">
        <v>126000</v>
      </c>
      <c r="H70" s="12" t="s">
        <v>39</v>
      </c>
      <c r="I70" s="13">
        <v>3009</v>
      </c>
      <c r="J70" s="13">
        <v>68</v>
      </c>
    </row>
    <row r="71" spans="1:10" ht="42" customHeight="1">
      <c r="A71" s="11" t="s">
        <v>40</v>
      </c>
      <c r="B71" s="12" t="s">
        <v>41</v>
      </c>
      <c r="C71" s="202"/>
      <c r="D71" s="12" t="s">
        <v>681</v>
      </c>
      <c r="E71" s="60" t="s">
        <v>682</v>
      </c>
      <c r="F71" s="13" t="s">
        <v>27</v>
      </c>
      <c r="G71" s="12">
        <v>85000</v>
      </c>
      <c r="H71" s="12" t="s">
        <v>42</v>
      </c>
      <c r="I71" s="13">
        <v>3010</v>
      </c>
      <c r="J71" s="13">
        <v>69</v>
      </c>
    </row>
    <row r="72" spans="1:10" ht="42" customHeight="1">
      <c r="A72" s="11" t="s">
        <v>43</v>
      </c>
      <c r="B72" s="12" t="s">
        <v>44</v>
      </c>
      <c r="C72" s="202"/>
      <c r="D72" s="12" t="s">
        <v>685</v>
      </c>
      <c r="E72" s="60" t="s">
        <v>686</v>
      </c>
      <c r="F72" s="13" t="s">
        <v>27</v>
      </c>
      <c r="G72" s="12">
        <v>300000</v>
      </c>
      <c r="H72" s="12" t="s">
        <v>45</v>
      </c>
      <c r="I72" s="13">
        <v>3012</v>
      </c>
      <c r="J72" s="13">
        <v>70</v>
      </c>
    </row>
    <row r="73" spans="1:10" ht="42" customHeight="1">
      <c r="A73" s="11" t="s">
        <v>53</v>
      </c>
      <c r="B73" s="12" t="s">
        <v>54</v>
      </c>
      <c r="C73" s="202"/>
      <c r="D73" s="150" t="s">
        <v>689</v>
      </c>
      <c r="E73" s="151" t="s">
        <v>690</v>
      </c>
      <c r="F73" s="152" t="s">
        <v>9</v>
      </c>
      <c r="G73" s="150">
        <v>20000</v>
      </c>
      <c r="H73" s="150" t="s">
        <v>348</v>
      </c>
      <c r="I73" s="152">
        <v>3014</v>
      </c>
      <c r="J73" s="13">
        <v>71</v>
      </c>
    </row>
    <row r="74" spans="1:10" ht="42" customHeight="1">
      <c r="A74" s="11" t="s">
        <v>244</v>
      </c>
      <c r="B74" s="12" t="s">
        <v>376</v>
      </c>
      <c r="C74" s="202"/>
      <c r="D74" s="12" t="s">
        <v>691</v>
      </c>
      <c r="E74" s="60" t="s">
        <v>692</v>
      </c>
      <c r="F74" s="13" t="s">
        <v>9</v>
      </c>
      <c r="G74" s="12">
        <v>34000</v>
      </c>
      <c r="H74" s="12" t="s">
        <v>377</v>
      </c>
      <c r="I74" s="13">
        <v>3015</v>
      </c>
      <c r="J74" s="13">
        <v>72</v>
      </c>
    </row>
    <row r="75" spans="1:10" ht="42" customHeight="1">
      <c r="A75" s="11"/>
      <c r="B75" s="12" t="s">
        <v>38</v>
      </c>
      <c r="C75" s="202"/>
      <c r="D75" s="12" t="s">
        <v>697</v>
      </c>
      <c r="E75" s="60">
        <v>27322</v>
      </c>
      <c r="F75" s="13" t="s">
        <v>27</v>
      </c>
      <c r="G75" s="12">
        <v>26500</v>
      </c>
      <c r="H75" s="12" t="s">
        <v>49</v>
      </c>
      <c r="I75" s="13">
        <v>3018</v>
      </c>
      <c r="J75" s="13">
        <v>73</v>
      </c>
    </row>
    <row r="76" spans="1:10" ht="42" customHeight="1">
      <c r="A76" s="11" t="s">
        <v>50</v>
      </c>
      <c r="B76" s="12" t="s">
        <v>51</v>
      </c>
      <c r="C76" s="202"/>
      <c r="D76" s="12" t="s">
        <v>703</v>
      </c>
      <c r="E76" s="60" t="s">
        <v>704</v>
      </c>
      <c r="F76" s="13" t="s">
        <v>27</v>
      </c>
      <c r="G76" s="12">
        <v>110000</v>
      </c>
      <c r="H76" s="12" t="s">
        <v>52</v>
      </c>
      <c r="I76" s="13">
        <v>3022</v>
      </c>
      <c r="J76" s="13">
        <v>74</v>
      </c>
    </row>
    <row r="77" spans="1:10" ht="42" customHeight="1">
      <c r="A77" s="11" t="s">
        <v>53</v>
      </c>
      <c r="B77" s="12" t="s">
        <v>54</v>
      </c>
      <c r="C77" s="202"/>
      <c r="D77" s="12" t="s">
        <v>705</v>
      </c>
      <c r="E77" s="60" t="s">
        <v>690</v>
      </c>
      <c r="F77" s="13" t="s">
        <v>27</v>
      </c>
      <c r="G77" s="12">
        <v>65000</v>
      </c>
      <c r="H77" s="12" t="s">
        <v>55</v>
      </c>
      <c r="I77" s="13">
        <v>3023</v>
      </c>
      <c r="J77" s="13">
        <v>75</v>
      </c>
    </row>
    <row r="78" spans="1:10" ht="42" customHeight="1">
      <c r="A78" s="11" t="s">
        <v>56</v>
      </c>
      <c r="B78" s="12" t="s">
        <v>54</v>
      </c>
      <c r="C78" s="202"/>
      <c r="D78" s="12" t="s">
        <v>706</v>
      </c>
      <c r="E78" s="60" t="s">
        <v>707</v>
      </c>
      <c r="F78" s="13" t="s">
        <v>27</v>
      </c>
      <c r="G78" s="12">
        <v>28000</v>
      </c>
      <c r="H78" s="12" t="s">
        <v>57</v>
      </c>
      <c r="I78" s="13">
        <v>3024</v>
      </c>
      <c r="J78" s="13">
        <v>76</v>
      </c>
    </row>
    <row r="79" spans="1:10" ht="42" customHeight="1">
      <c r="A79" s="11" t="s">
        <v>58</v>
      </c>
      <c r="B79" s="12" t="s">
        <v>38</v>
      </c>
      <c r="C79" s="202"/>
      <c r="D79" s="12" t="s">
        <v>708</v>
      </c>
      <c r="E79" s="60" t="s">
        <v>709</v>
      </c>
      <c r="F79" s="13" t="s">
        <v>27</v>
      </c>
      <c r="G79" s="12">
        <v>53750</v>
      </c>
      <c r="H79" s="12" t="s">
        <v>59</v>
      </c>
      <c r="I79" s="13">
        <v>3025</v>
      </c>
      <c r="J79" s="13">
        <v>77</v>
      </c>
    </row>
    <row r="80" spans="1:10" ht="42" customHeight="1">
      <c r="A80" s="11" t="s">
        <v>58</v>
      </c>
      <c r="B80" s="12" t="s">
        <v>38</v>
      </c>
      <c r="C80" s="202"/>
      <c r="D80" s="12" t="s">
        <v>710</v>
      </c>
      <c r="E80" s="60" t="s">
        <v>711</v>
      </c>
      <c r="F80" s="13" t="s">
        <v>9</v>
      </c>
      <c r="G80" s="12">
        <v>20000</v>
      </c>
      <c r="H80" s="12" t="s">
        <v>59</v>
      </c>
      <c r="I80" s="13">
        <v>3026</v>
      </c>
      <c r="J80" s="13">
        <v>78</v>
      </c>
    </row>
    <row r="81" spans="1:11" ht="42" customHeight="1">
      <c r="A81" s="11" t="s">
        <v>60</v>
      </c>
      <c r="B81" s="12" t="s">
        <v>61</v>
      </c>
      <c r="C81" s="202"/>
      <c r="D81" s="12" t="s">
        <v>1007</v>
      </c>
      <c r="E81" s="60" t="s">
        <v>712</v>
      </c>
      <c r="F81" s="13" t="s">
        <v>27</v>
      </c>
      <c r="G81" s="12">
        <v>35000</v>
      </c>
      <c r="H81" s="12" t="s">
        <v>62</v>
      </c>
      <c r="I81" s="13">
        <v>3027</v>
      </c>
      <c r="J81" s="13">
        <v>79</v>
      </c>
      <c r="K81" t="s">
        <v>958</v>
      </c>
    </row>
    <row r="82" spans="1:11" ht="42" customHeight="1" thickBot="1">
      <c r="A82" s="14" t="s">
        <v>175</v>
      </c>
      <c r="B82" s="15"/>
      <c r="C82" s="202"/>
      <c r="D82" s="15" t="s">
        <v>717</v>
      </c>
      <c r="E82" s="69" t="s">
        <v>718</v>
      </c>
      <c r="F82" s="16" t="s">
        <v>9</v>
      </c>
      <c r="G82" s="17">
        <v>20000</v>
      </c>
      <c r="H82" s="17" t="s">
        <v>177</v>
      </c>
      <c r="I82" s="16">
        <v>3030</v>
      </c>
      <c r="J82" s="13">
        <v>80</v>
      </c>
    </row>
    <row r="83" spans="1:11" ht="42" customHeight="1">
      <c r="A83" s="11" t="s">
        <v>63</v>
      </c>
      <c r="B83" s="12" t="s">
        <v>64</v>
      </c>
      <c r="C83" s="202"/>
      <c r="D83" s="12" t="s">
        <v>725</v>
      </c>
      <c r="E83" s="60" t="s">
        <v>726</v>
      </c>
      <c r="F83" s="13" t="s">
        <v>27</v>
      </c>
      <c r="G83" s="12">
        <v>95000</v>
      </c>
      <c r="H83" s="12" t="s">
        <v>65</v>
      </c>
      <c r="I83" s="13">
        <v>3034</v>
      </c>
      <c r="J83" s="13">
        <v>81</v>
      </c>
    </row>
    <row r="84" spans="1:11" ht="42" customHeight="1">
      <c r="A84" s="11" t="s">
        <v>344</v>
      </c>
      <c r="B84" s="12"/>
      <c r="C84" s="202"/>
      <c r="D84" s="12" t="s">
        <v>732</v>
      </c>
      <c r="E84" s="60" t="s">
        <v>733</v>
      </c>
      <c r="F84" s="13" t="s">
        <v>27</v>
      </c>
      <c r="G84" s="12">
        <v>26000</v>
      </c>
      <c r="H84" s="12" t="s">
        <v>66</v>
      </c>
      <c r="I84" s="13">
        <v>3037</v>
      </c>
      <c r="J84" s="13">
        <v>82</v>
      </c>
    </row>
    <row r="85" spans="1:11" ht="42" customHeight="1">
      <c r="A85" s="11"/>
      <c r="B85" s="12" t="s">
        <v>67</v>
      </c>
      <c r="C85" s="202"/>
      <c r="D85" s="12" t="s">
        <v>734</v>
      </c>
      <c r="E85" s="60" t="s">
        <v>735</v>
      </c>
      <c r="F85" s="13" t="s">
        <v>27</v>
      </c>
      <c r="G85" s="12">
        <v>29200</v>
      </c>
      <c r="H85" s="12" t="s">
        <v>68</v>
      </c>
      <c r="I85" s="13">
        <v>3038</v>
      </c>
      <c r="J85" s="13">
        <v>83</v>
      </c>
    </row>
    <row r="86" spans="1:11" ht="42" customHeight="1">
      <c r="A86" s="11"/>
      <c r="B86" s="12"/>
      <c r="C86" s="202"/>
      <c r="D86" s="12" t="s">
        <v>736</v>
      </c>
      <c r="E86" s="60" t="s">
        <v>737</v>
      </c>
      <c r="F86" s="13" t="s">
        <v>27</v>
      </c>
      <c r="G86" s="12">
        <v>26000</v>
      </c>
      <c r="H86" s="12" t="s">
        <v>69</v>
      </c>
      <c r="I86" s="13">
        <v>3039</v>
      </c>
      <c r="J86" s="13">
        <v>84</v>
      </c>
    </row>
    <row r="87" spans="1:11" ht="42" customHeight="1">
      <c r="A87" s="11"/>
      <c r="B87" s="12" t="s">
        <v>355</v>
      </c>
      <c r="C87" s="202"/>
      <c r="D87" s="12" t="s">
        <v>738</v>
      </c>
      <c r="E87" s="60" t="s">
        <v>739</v>
      </c>
      <c r="F87" s="13" t="s">
        <v>9</v>
      </c>
      <c r="G87" s="12">
        <v>97000</v>
      </c>
      <c r="H87" s="12" t="s">
        <v>356</v>
      </c>
      <c r="I87" s="13">
        <v>3040</v>
      </c>
      <c r="J87" s="13">
        <v>85</v>
      </c>
    </row>
    <row r="88" spans="1:11" ht="42" customHeight="1">
      <c r="A88" s="11" t="s">
        <v>70</v>
      </c>
      <c r="B88" s="12" t="s">
        <v>71</v>
      </c>
      <c r="C88" s="202"/>
      <c r="D88" s="12" t="s">
        <v>740</v>
      </c>
      <c r="E88" s="60" t="s">
        <v>741</v>
      </c>
      <c r="F88" s="13" t="s">
        <v>27</v>
      </c>
      <c r="G88" s="12">
        <v>11000</v>
      </c>
      <c r="H88" s="12" t="s">
        <v>72</v>
      </c>
      <c r="I88" s="13">
        <v>3041</v>
      </c>
      <c r="J88" s="13">
        <v>86</v>
      </c>
    </row>
    <row r="89" spans="1:11" ht="42" customHeight="1">
      <c r="A89" s="65" t="s">
        <v>379</v>
      </c>
      <c r="B89" s="71" t="s">
        <v>73</v>
      </c>
      <c r="C89" s="202"/>
      <c r="D89" s="66" t="s">
        <v>785</v>
      </c>
      <c r="E89" s="68" t="s">
        <v>786</v>
      </c>
      <c r="F89" s="66" t="s">
        <v>27</v>
      </c>
      <c r="G89" s="66">
        <v>156000</v>
      </c>
      <c r="H89" s="66" t="s">
        <v>74</v>
      </c>
      <c r="I89" s="13">
        <v>3065</v>
      </c>
      <c r="J89" s="13">
        <v>87</v>
      </c>
    </row>
    <row r="90" spans="1:11" ht="42" customHeight="1">
      <c r="A90" s="65"/>
      <c r="B90" s="66" t="s">
        <v>67</v>
      </c>
      <c r="C90" s="202"/>
      <c r="D90" s="66" t="s">
        <v>817</v>
      </c>
      <c r="E90" s="68" t="s">
        <v>818</v>
      </c>
      <c r="F90" s="66" t="s">
        <v>27</v>
      </c>
      <c r="G90" s="66">
        <v>14000</v>
      </c>
      <c r="H90" s="72" t="s">
        <v>75</v>
      </c>
      <c r="I90" s="13">
        <v>3081</v>
      </c>
      <c r="J90" s="13">
        <v>88</v>
      </c>
    </row>
    <row r="91" spans="1:11" ht="42" customHeight="1">
      <c r="A91" s="19" t="s">
        <v>875</v>
      </c>
      <c r="B91" s="20" t="s">
        <v>76</v>
      </c>
      <c r="C91" s="202"/>
      <c r="D91" s="20" t="s">
        <v>876</v>
      </c>
      <c r="E91" s="73" t="s">
        <v>877</v>
      </c>
      <c r="F91" s="20" t="s">
        <v>27</v>
      </c>
      <c r="G91" s="20">
        <v>28000</v>
      </c>
      <c r="H91" s="20" t="s">
        <v>77</v>
      </c>
      <c r="I91" s="13">
        <v>30109</v>
      </c>
      <c r="J91" s="13">
        <v>89</v>
      </c>
    </row>
    <row r="92" spans="1:11" ht="42" customHeight="1">
      <c r="A92" s="19"/>
      <c r="B92" s="20" t="s">
        <v>67</v>
      </c>
      <c r="C92" s="202"/>
      <c r="D92" s="20" t="s">
        <v>883</v>
      </c>
      <c r="E92" s="73" t="s">
        <v>884</v>
      </c>
      <c r="F92" s="20" t="s">
        <v>27</v>
      </c>
      <c r="G92" s="20">
        <v>50000</v>
      </c>
      <c r="H92" s="20" t="s">
        <v>78</v>
      </c>
      <c r="I92" s="67">
        <v>30112</v>
      </c>
      <c r="J92" s="13">
        <v>90</v>
      </c>
    </row>
    <row r="93" spans="1:11" ht="42" customHeight="1" thickBot="1">
      <c r="A93" s="21" t="s">
        <v>891</v>
      </c>
      <c r="B93" s="22" t="s">
        <v>81</v>
      </c>
      <c r="C93" s="202"/>
      <c r="D93" s="22" t="s">
        <v>892</v>
      </c>
      <c r="E93" s="74" t="s">
        <v>893</v>
      </c>
      <c r="F93" s="22" t="s">
        <v>27</v>
      </c>
      <c r="G93" s="22">
        <v>102000</v>
      </c>
      <c r="H93" s="22" t="s">
        <v>82</v>
      </c>
      <c r="I93" s="70">
        <v>30119</v>
      </c>
      <c r="J93" s="13">
        <v>91</v>
      </c>
    </row>
    <row r="94" spans="1:11" ht="42" customHeight="1">
      <c r="A94" s="21"/>
      <c r="B94" s="22" t="s">
        <v>357</v>
      </c>
      <c r="C94" s="202"/>
      <c r="D94" s="22" t="s">
        <v>898</v>
      </c>
      <c r="E94" s="74" t="s">
        <v>899</v>
      </c>
      <c r="F94" s="20" t="s">
        <v>9</v>
      </c>
      <c r="G94" s="22">
        <v>330000</v>
      </c>
      <c r="H94" s="20" t="s">
        <v>358</v>
      </c>
      <c r="I94" s="67">
        <v>30122</v>
      </c>
      <c r="J94" s="13">
        <v>92</v>
      </c>
    </row>
    <row r="95" spans="1:11" ht="42" customHeight="1">
      <c r="A95" s="21"/>
      <c r="B95" s="22" t="s">
        <v>83</v>
      </c>
      <c r="C95" s="202"/>
      <c r="D95" s="74" t="s">
        <v>904</v>
      </c>
      <c r="E95" s="74" t="s">
        <v>905</v>
      </c>
      <c r="F95" s="22" t="s">
        <v>27</v>
      </c>
      <c r="G95" s="22">
        <v>44000</v>
      </c>
      <c r="H95" s="22" t="s">
        <v>84</v>
      </c>
      <c r="I95" s="67">
        <v>30126</v>
      </c>
      <c r="J95" s="13">
        <v>93</v>
      </c>
    </row>
    <row r="96" spans="1:11" ht="42" customHeight="1">
      <c r="A96" s="21" t="s">
        <v>918</v>
      </c>
      <c r="B96" s="22" t="s">
        <v>361</v>
      </c>
      <c r="C96" s="202"/>
      <c r="D96" s="22" t="s">
        <v>919</v>
      </c>
      <c r="E96" s="74" t="s">
        <v>920</v>
      </c>
      <c r="F96" s="22" t="s">
        <v>9</v>
      </c>
      <c r="G96" s="22">
        <v>84000</v>
      </c>
      <c r="H96" s="22" t="s">
        <v>362</v>
      </c>
      <c r="I96" s="67"/>
      <c r="J96" s="13">
        <v>94</v>
      </c>
    </row>
    <row r="97" spans="1:11" ht="42" customHeight="1">
      <c r="A97" s="75" t="s">
        <v>223</v>
      </c>
      <c r="B97" s="20" t="s">
        <v>224</v>
      </c>
      <c r="C97" s="202"/>
      <c r="D97" s="20" t="s">
        <v>860</v>
      </c>
      <c r="E97" s="73" t="s">
        <v>861</v>
      </c>
      <c r="F97" s="20" t="s">
        <v>27</v>
      </c>
      <c r="G97" s="20">
        <v>37152</v>
      </c>
      <c r="H97" s="20" t="s">
        <v>862</v>
      </c>
      <c r="I97" s="20">
        <v>30103</v>
      </c>
      <c r="J97" s="13">
        <v>95</v>
      </c>
    </row>
    <row r="98" spans="1:11" ht="42" customHeight="1">
      <c r="A98" s="75" t="s">
        <v>225</v>
      </c>
      <c r="B98" s="20" t="s">
        <v>226</v>
      </c>
      <c r="C98" s="202"/>
      <c r="D98" s="20" t="s">
        <v>863</v>
      </c>
      <c r="E98" s="73" t="s">
        <v>864</v>
      </c>
      <c r="F98" s="20" t="s">
        <v>27</v>
      </c>
      <c r="G98" s="20">
        <v>40000</v>
      </c>
      <c r="H98" s="20" t="s">
        <v>227</v>
      </c>
      <c r="I98" s="20">
        <v>30104</v>
      </c>
      <c r="J98" s="13">
        <v>96</v>
      </c>
    </row>
    <row r="99" spans="1:11" ht="42" customHeight="1">
      <c r="A99" s="75" t="s">
        <v>865</v>
      </c>
      <c r="B99" s="20" t="s">
        <v>203</v>
      </c>
      <c r="C99" s="202"/>
      <c r="D99" s="20" t="s">
        <v>866</v>
      </c>
      <c r="E99" s="73" t="s">
        <v>867</v>
      </c>
      <c r="F99" s="20" t="s">
        <v>27</v>
      </c>
      <c r="G99" s="20">
        <v>51000</v>
      </c>
      <c r="H99" s="20" t="s">
        <v>868</v>
      </c>
      <c r="I99" s="20">
        <v>30105</v>
      </c>
      <c r="J99" s="13">
        <v>97</v>
      </c>
    </row>
    <row r="100" spans="1:11" ht="42" customHeight="1">
      <c r="A100" s="75" t="s">
        <v>231</v>
      </c>
      <c r="B100" s="20" t="s">
        <v>51</v>
      </c>
      <c r="C100" s="202"/>
      <c r="D100" s="20" t="s">
        <v>871</v>
      </c>
      <c r="E100" s="73" t="s">
        <v>872</v>
      </c>
      <c r="F100" s="20" t="s">
        <v>27</v>
      </c>
      <c r="G100" s="20">
        <v>30000</v>
      </c>
      <c r="H100" s="20" t="s">
        <v>232</v>
      </c>
      <c r="I100" s="20">
        <v>30107</v>
      </c>
      <c r="J100" s="13">
        <v>98</v>
      </c>
    </row>
    <row r="101" spans="1:11" ht="42" customHeight="1">
      <c r="A101" s="75" t="s">
        <v>46</v>
      </c>
      <c r="B101" s="20" t="s">
        <v>47</v>
      </c>
      <c r="C101" s="202"/>
      <c r="D101" s="73" t="s">
        <v>856</v>
      </c>
      <c r="E101" s="73" t="s">
        <v>857</v>
      </c>
      <c r="F101" s="20" t="s">
        <v>27</v>
      </c>
      <c r="G101" s="20">
        <v>220000</v>
      </c>
      <c r="H101" s="20" t="s">
        <v>48</v>
      </c>
      <c r="I101" s="20">
        <v>30101</v>
      </c>
      <c r="J101" s="13">
        <v>99</v>
      </c>
    </row>
    <row r="102" spans="1:11" ht="42" customHeight="1">
      <c r="A102" s="75" t="s">
        <v>251</v>
      </c>
      <c r="B102" s="20" t="s">
        <v>146</v>
      </c>
      <c r="C102" s="202"/>
      <c r="D102" s="20" t="s">
        <v>730</v>
      </c>
      <c r="E102" s="73" t="s">
        <v>731</v>
      </c>
      <c r="F102" s="20" t="s">
        <v>27</v>
      </c>
      <c r="G102" s="20">
        <v>80000</v>
      </c>
      <c r="H102" s="20" t="s">
        <v>252</v>
      </c>
      <c r="I102" s="20">
        <v>3036</v>
      </c>
      <c r="J102" s="13">
        <v>100</v>
      </c>
    </row>
    <row r="103" spans="1:11" ht="42" customHeight="1">
      <c r="A103" s="75" t="s">
        <v>921</v>
      </c>
      <c r="B103" s="20" t="s">
        <v>359</v>
      </c>
      <c r="C103" s="203"/>
      <c r="D103" s="20" t="s">
        <v>922</v>
      </c>
      <c r="E103" s="73" t="s">
        <v>923</v>
      </c>
      <c r="F103" s="20" t="s">
        <v>9</v>
      </c>
      <c r="G103" s="20">
        <v>26000</v>
      </c>
      <c r="H103" s="20" t="s">
        <v>360</v>
      </c>
      <c r="I103" s="20"/>
      <c r="J103" s="13">
        <v>101</v>
      </c>
    </row>
    <row r="104" spans="1:11" ht="42" customHeight="1">
      <c r="A104" s="75" t="s">
        <v>239</v>
      </c>
      <c r="B104" s="20" t="s">
        <v>240</v>
      </c>
      <c r="C104" s="204" t="s">
        <v>5</v>
      </c>
      <c r="D104" s="20" t="s">
        <v>670</v>
      </c>
      <c r="E104" s="73" t="s">
        <v>671</v>
      </c>
      <c r="F104" s="20" t="s">
        <v>9</v>
      </c>
      <c r="G104" s="20">
        <v>20000</v>
      </c>
      <c r="H104" s="20" t="s">
        <v>241</v>
      </c>
      <c r="I104" s="20">
        <v>3004</v>
      </c>
      <c r="J104" s="13">
        <v>1</v>
      </c>
    </row>
    <row r="105" spans="1:11" ht="42" customHeight="1">
      <c r="A105" s="75" t="s">
        <v>239</v>
      </c>
      <c r="B105" s="20" t="s">
        <v>240</v>
      </c>
      <c r="C105" s="205"/>
      <c r="D105" s="20" t="s">
        <v>674</v>
      </c>
      <c r="E105" s="73" t="s">
        <v>671</v>
      </c>
      <c r="F105" s="20" t="s">
        <v>27</v>
      </c>
      <c r="G105" s="20">
        <v>110000</v>
      </c>
      <c r="H105" s="98" t="s">
        <v>241</v>
      </c>
      <c r="I105" s="20">
        <v>3006</v>
      </c>
      <c r="J105" s="13">
        <v>2</v>
      </c>
      <c r="K105" s="100">
        <v>1</v>
      </c>
    </row>
    <row r="106" spans="1:11" ht="42" customHeight="1">
      <c r="A106" s="75" t="s">
        <v>200</v>
      </c>
      <c r="B106" s="20" t="s">
        <v>67</v>
      </c>
      <c r="C106" s="205"/>
      <c r="D106" s="20" t="s">
        <v>675</v>
      </c>
      <c r="E106" s="73" t="s">
        <v>676</v>
      </c>
      <c r="F106" s="20" t="s">
        <v>27</v>
      </c>
      <c r="G106" s="20">
        <v>40000</v>
      </c>
      <c r="H106" s="98" t="s">
        <v>201</v>
      </c>
      <c r="I106" s="20">
        <v>3007</v>
      </c>
      <c r="J106" s="13">
        <v>3</v>
      </c>
      <c r="K106" s="100">
        <v>2</v>
      </c>
    </row>
    <row r="107" spans="1:11" ht="42" customHeight="1">
      <c r="A107" s="75" t="s">
        <v>242</v>
      </c>
      <c r="B107" s="20" t="s">
        <v>243</v>
      </c>
      <c r="C107" s="205"/>
      <c r="D107" s="20" t="s">
        <v>683</v>
      </c>
      <c r="E107" s="73" t="s">
        <v>684</v>
      </c>
      <c r="F107" s="20" t="s">
        <v>27</v>
      </c>
      <c r="G107" s="20">
        <v>98000</v>
      </c>
      <c r="H107" s="98" t="s">
        <v>1009</v>
      </c>
      <c r="I107" s="20">
        <v>3011</v>
      </c>
      <c r="J107" s="13">
        <v>4</v>
      </c>
      <c r="K107" s="100">
        <v>3</v>
      </c>
    </row>
    <row r="108" spans="1:11" ht="42" customHeight="1">
      <c r="A108" s="75" t="s">
        <v>244</v>
      </c>
      <c r="B108" s="20" t="s">
        <v>245</v>
      </c>
      <c r="C108" s="205"/>
      <c r="D108" s="20" t="s">
        <v>693</v>
      </c>
      <c r="E108" s="73" t="s">
        <v>694</v>
      </c>
      <c r="F108" s="20" t="s">
        <v>27</v>
      </c>
      <c r="G108" s="20">
        <v>160000</v>
      </c>
      <c r="H108" s="98" t="s">
        <v>246</v>
      </c>
      <c r="I108" s="20">
        <v>3016</v>
      </c>
      <c r="J108" s="13">
        <v>5</v>
      </c>
      <c r="K108" s="100">
        <v>4</v>
      </c>
    </row>
    <row r="109" spans="1:11" ht="42" customHeight="1">
      <c r="A109" s="75" t="s">
        <v>244</v>
      </c>
      <c r="B109" s="20" t="s">
        <v>245</v>
      </c>
      <c r="C109" s="205"/>
      <c r="D109" s="20" t="s">
        <v>695</v>
      </c>
      <c r="E109" s="73" t="s">
        <v>696</v>
      </c>
      <c r="F109" s="20" t="s">
        <v>9</v>
      </c>
      <c r="G109" s="20">
        <v>20160</v>
      </c>
      <c r="H109" s="20" t="s">
        <v>246</v>
      </c>
      <c r="I109" s="20">
        <v>3017</v>
      </c>
      <c r="J109" s="13">
        <v>6</v>
      </c>
    </row>
    <row r="110" spans="1:11" ht="42" customHeight="1">
      <c r="A110" s="75" t="s">
        <v>236</v>
      </c>
      <c r="B110" s="20" t="s">
        <v>237</v>
      </c>
      <c r="C110" s="205"/>
      <c r="D110" s="149" t="s">
        <v>689</v>
      </c>
      <c r="E110" s="153" t="s">
        <v>700</v>
      </c>
      <c r="F110" s="149" t="s">
        <v>9</v>
      </c>
      <c r="G110" s="149">
        <v>40000</v>
      </c>
      <c r="H110" s="149" t="s">
        <v>238</v>
      </c>
      <c r="I110" s="149">
        <v>3020</v>
      </c>
      <c r="J110" s="13">
        <v>7</v>
      </c>
    </row>
    <row r="111" spans="1:11" ht="42" customHeight="1">
      <c r="A111" s="75" t="s">
        <v>236</v>
      </c>
      <c r="B111" s="20" t="s">
        <v>237</v>
      </c>
      <c r="C111" s="205"/>
      <c r="D111" s="20" t="s">
        <v>701</v>
      </c>
      <c r="E111" s="73" t="s">
        <v>702</v>
      </c>
      <c r="F111" s="20" t="s">
        <v>27</v>
      </c>
      <c r="G111" s="20">
        <v>160000</v>
      </c>
      <c r="H111" s="98" t="s">
        <v>238</v>
      </c>
      <c r="I111" s="20">
        <v>3021</v>
      </c>
      <c r="J111" s="13">
        <v>8</v>
      </c>
      <c r="K111" s="100">
        <v>5</v>
      </c>
    </row>
    <row r="112" spans="1:11" ht="42" customHeight="1">
      <c r="A112" s="75" t="s">
        <v>247</v>
      </c>
      <c r="B112" s="20" t="s">
        <v>212</v>
      </c>
      <c r="C112" s="205"/>
      <c r="D112" s="149" t="s">
        <v>698</v>
      </c>
      <c r="E112" s="153" t="s">
        <v>716</v>
      </c>
      <c r="F112" s="149" t="s">
        <v>27</v>
      </c>
      <c r="G112" s="149">
        <v>19000</v>
      </c>
      <c r="H112" s="149" t="s">
        <v>248</v>
      </c>
      <c r="I112" s="149">
        <v>3029</v>
      </c>
      <c r="J112" s="13">
        <v>9</v>
      </c>
      <c r="K112" s="100">
        <v>6</v>
      </c>
    </row>
    <row r="113" spans="1:11" ht="42" customHeight="1">
      <c r="A113" s="75" t="s">
        <v>249</v>
      </c>
      <c r="B113" s="20" t="s">
        <v>250</v>
      </c>
      <c r="C113" s="205"/>
      <c r="D113" s="20" t="s">
        <v>723</v>
      </c>
      <c r="E113" s="73" t="s">
        <v>724</v>
      </c>
      <c r="F113" s="20" t="s">
        <v>27</v>
      </c>
      <c r="G113" s="20">
        <v>57000</v>
      </c>
      <c r="H113" s="98" t="s">
        <v>963</v>
      </c>
      <c r="I113" s="20">
        <v>3033</v>
      </c>
      <c r="J113" s="13">
        <v>10</v>
      </c>
      <c r="K113" s="100">
        <v>7</v>
      </c>
    </row>
    <row r="114" spans="1:11" ht="42" customHeight="1">
      <c r="A114" s="19" t="s">
        <v>79</v>
      </c>
      <c r="B114" s="20"/>
      <c r="C114" s="205"/>
      <c r="D114" s="20" t="s">
        <v>889</v>
      </c>
      <c r="E114" s="73" t="s">
        <v>890</v>
      </c>
      <c r="F114" s="20" t="s">
        <v>27</v>
      </c>
      <c r="G114" s="20">
        <v>27000</v>
      </c>
      <c r="H114" s="99" t="s">
        <v>80</v>
      </c>
      <c r="I114" s="106">
        <v>30115</v>
      </c>
      <c r="J114" s="13">
        <v>11</v>
      </c>
      <c r="K114" s="100">
        <v>8</v>
      </c>
    </row>
    <row r="115" spans="1:11" ht="42" customHeight="1">
      <c r="A115" s="75" t="s">
        <v>202</v>
      </c>
      <c r="B115" s="20" t="s">
        <v>203</v>
      </c>
      <c r="C115" s="205"/>
      <c r="D115" s="20" t="s">
        <v>846</v>
      </c>
      <c r="E115" s="73" t="s">
        <v>847</v>
      </c>
      <c r="F115" s="20" t="s">
        <v>27</v>
      </c>
      <c r="G115" s="20">
        <v>178000</v>
      </c>
      <c r="H115" s="98" t="s">
        <v>204</v>
      </c>
      <c r="I115" s="20">
        <v>3096</v>
      </c>
      <c r="J115" s="13">
        <v>12</v>
      </c>
      <c r="K115" s="100">
        <v>9</v>
      </c>
    </row>
    <row r="116" spans="1:11" ht="42" customHeight="1">
      <c r="A116" s="75" t="s">
        <v>205</v>
      </c>
      <c r="B116" s="20" t="s">
        <v>206</v>
      </c>
      <c r="C116" s="205"/>
      <c r="D116" s="20" t="s">
        <v>848</v>
      </c>
      <c r="E116" s="73" t="s">
        <v>849</v>
      </c>
      <c r="F116" s="20" t="s">
        <v>27</v>
      </c>
      <c r="G116" s="20">
        <v>20000</v>
      </c>
      <c r="H116" s="98" t="s">
        <v>207</v>
      </c>
      <c r="I116" s="20">
        <v>3097</v>
      </c>
      <c r="J116" s="13">
        <v>13</v>
      </c>
      <c r="K116" s="100">
        <v>10</v>
      </c>
    </row>
    <row r="117" spans="1:11" ht="42" customHeight="1">
      <c r="A117" s="75" t="s">
        <v>208</v>
      </c>
      <c r="B117" s="20" t="s">
        <v>209</v>
      </c>
      <c r="C117" s="205"/>
      <c r="D117" s="20" t="s">
        <v>850</v>
      </c>
      <c r="E117" s="73" t="s">
        <v>851</v>
      </c>
      <c r="F117" s="20" t="s">
        <v>27</v>
      </c>
      <c r="G117" s="20">
        <v>25000</v>
      </c>
      <c r="H117" s="98" t="s">
        <v>210</v>
      </c>
      <c r="I117" s="20">
        <v>3098</v>
      </c>
      <c r="J117" s="13">
        <v>14</v>
      </c>
      <c r="K117" s="100">
        <v>11</v>
      </c>
    </row>
    <row r="118" spans="1:11" ht="42" customHeight="1">
      <c r="A118" s="75" t="s">
        <v>211</v>
      </c>
      <c r="B118" s="20" t="s">
        <v>212</v>
      </c>
      <c r="C118" s="205"/>
      <c r="D118" s="20" t="s">
        <v>852</v>
      </c>
      <c r="E118" s="73" t="s">
        <v>853</v>
      </c>
      <c r="F118" s="20" t="s">
        <v>27</v>
      </c>
      <c r="G118" s="20">
        <v>30000</v>
      </c>
      <c r="H118" s="98" t="s">
        <v>213</v>
      </c>
      <c r="I118" s="20">
        <v>3099</v>
      </c>
      <c r="J118" s="13">
        <v>15</v>
      </c>
      <c r="K118" s="100">
        <v>12</v>
      </c>
    </row>
    <row r="119" spans="1:11" ht="42" customHeight="1">
      <c r="A119" s="75" t="s">
        <v>214</v>
      </c>
      <c r="B119" s="20" t="s">
        <v>215</v>
      </c>
      <c r="C119" s="205"/>
      <c r="D119" s="20" t="s">
        <v>854</v>
      </c>
      <c r="E119" s="73" t="s">
        <v>855</v>
      </c>
      <c r="F119" s="20" t="s">
        <v>27</v>
      </c>
      <c r="G119" s="20">
        <v>15000</v>
      </c>
      <c r="H119" s="98" t="s">
        <v>216</v>
      </c>
      <c r="I119" s="20">
        <v>30100</v>
      </c>
      <c r="J119" s="13">
        <v>16</v>
      </c>
      <c r="K119" s="100">
        <v>13</v>
      </c>
    </row>
    <row r="120" spans="1:11" ht="42" customHeight="1">
      <c r="A120" s="75" t="s">
        <v>220</v>
      </c>
      <c r="B120" s="20" t="s">
        <v>221</v>
      </c>
      <c r="C120" s="205"/>
      <c r="D120" s="20" t="s">
        <v>858</v>
      </c>
      <c r="E120" s="73" t="s">
        <v>859</v>
      </c>
      <c r="F120" s="20" t="s">
        <v>27</v>
      </c>
      <c r="G120" s="20">
        <v>136368</v>
      </c>
      <c r="H120" s="98" t="s">
        <v>222</v>
      </c>
      <c r="I120" s="20">
        <v>30102</v>
      </c>
      <c r="J120" s="13">
        <v>17</v>
      </c>
      <c r="K120" s="100">
        <v>14</v>
      </c>
    </row>
    <row r="121" spans="1:11" ht="42" customHeight="1" thickBot="1">
      <c r="A121" s="11" t="s">
        <v>217</v>
      </c>
      <c r="B121" s="63" t="s">
        <v>218</v>
      </c>
      <c r="C121" s="205"/>
      <c r="D121" s="63" t="s">
        <v>687</v>
      </c>
      <c r="E121" s="64" t="s">
        <v>688</v>
      </c>
      <c r="F121" s="20" t="s">
        <v>27</v>
      </c>
      <c r="G121" s="12">
        <v>267000</v>
      </c>
      <c r="H121" s="12" t="s">
        <v>219</v>
      </c>
      <c r="I121" s="13">
        <v>3013</v>
      </c>
      <c r="J121" s="13">
        <v>18</v>
      </c>
      <c r="K121" s="100">
        <v>15</v>
      </c>
    </row>
    <row r="122" spans="1:11" ht="42" customHeight="1">
      <c r="A122" s="11" t="s">
        <v>46</v>
      </c>
      <c r="B122" s="12" t="s">
        <v>349</v>
      </c>
      <c r="C122" s="205"/>
      <c r="D122" s="150" t="s">
        <v>698</v>
      </c>
      <c r="E122" s="151" t="s">
        <v>699</v>
      </c>
      <c r="F122" s="152" t="s">
        <v>9</v>
      </c>
      <c r="G122" s="150">
        <v>160000</v>
      </c>
      <c r="H122" s="150" t="s">
        <v>219</v>
      </c>
      <c r="I122" s="152">
        <v>3019</v>
      </c>
      <c r="J122" s="13">
        <v>19</v>
      </c>
    </row>
    <row r="123" spans="1:11" ht="42" customHeight="1">
      <c r="A123" s="75" t="s">
        <v>228</v>
      </c>
      <c r="B123" s="20" t="s">
        <v>229</v>
      </c>
      <c r="C123" s="205"/>
      <c r="D123" s="20" t="s">
        <v>869</v>
      </c>
      <c r="E123" s="73" t="s">
        <v>870</v>
      </c>
      <c r="F123" s="20" t="s">
        <v>27</v>
      </c>
      <c r="G123" s="20">
        <v>110000</v>
      </c>
      <c r="H123" s="98" t="s">
        <v>230</v>
      </c>
      <c r="I123" s="20">
        <v>30106</v>
      </c>
      <c r="J123" s="13">
        <v>20</v>
      </c>
      <c r="K123" s="100">
        <v>16</v>
      </c>
    </row>
    <row r="124" spans="1:11" ht="42" customHeight="1">
      <c r="A124" s="75" t="s">
        <v>233</v>
      </c>
      <c r="B124" s="20" t="s">
        <v>234</v>
      </c>
      <c r="C124" s="205"/>
      <c r="D124" s="20" t="s">
        <v>873</v>
      </c>
      <c r="E124" s="73" t="s">
        <v>874</v>
      </c>
      <c r="F124" s="20" t="s">
        <v>27</v>
      </c>
      <c r="G124" s="20">
        <v>90000</v>
      </c>
      <c r="H124" s="98" t="s">
        <v>235</v>
      </c>
      <c r="I124" s="20">
        <v>30108</v>
      </c>
      <c r="J124" s="13">
        <v>21</v>
      </c>
      <c r="K124" s="100">
        <v>17</v>
      </c>
    </row>
    <row r="125" spans="1:11" ht="42" customHeight="1">
      <c r="A125" s="75" t="s">
        <v>878</v>
      </c>
      <c r="B125" s="20" t="s">
        <v>67</v>
      </c>
      <c r="C125" s="205"/>
      <c r="D125" s="20" t="s">
        <v>879</v>
      </c>
      <c r="E125" s="73" t="s">
        <v>880</v>
      </c>
      <c r="F125" s="20" t="s">
        <v>9</v>
      </c>
      <c r="G125" s="20">
        <v>156000</v>
      </c>
      <c r="H125" s="20" t="s">
        <v>378</v>
      </c>
      <c r="I125" s="20">
        <v>30110</v>
      </c>
      <c r="J125" s="13">
        <v>22</v>
      </c>
    </row>
    <row r="126" spans="1:11" ht="42" customHeight="1">
      <c r="A126" s="11" t="s">
        <v>713</v>
      </c>
      <c r="B126" s="12" t="s">
        <v>350</v>
      </c>
      <c r="C126" s="205"/>
      <c r="D126" s="12" t="s">
        <v>714</v>
      </c>
      <c r="E126" s="60" t="s">
        <v>715</v>
      </c>
      <c r="F126" s="13" t="s">
        <v>9</v>
      </c>
      <c r="G126" s="12">
        <v>60000</v>
      </c>
      <c r="H126" s="12" t="s">
        <v>351</v>
      </c>
      <c r="I126" s="13">
        <v>3028</v>
      </c>
      <c r="J126" s="13">
        <v>23</v>
      </c>
    </row>
    <row r="127" spans="1:11" ht="42" customHeight="1">
      <c r="A127" s="11" t="s">
        <v>352</v>
      </c>
      <c r="B127" s="12" t="s">
        <v>203</v>
      </c>
      <c r="C127" s="205"/>
      <c r="D127" s="12" t="s">
        <v>719</v>
      </c>
      <c r="E127" s="60" t="s">
        <v>720</v>
      </c>
      <c r="F127" s="13" t="s">
        <v>9</v>
      </c>
      <c r="G127" s="12">
        <v>115000</v>
      </c>
      <c r="H127" s="12" t="s">
        <v>353</v>
      </c>
      <c r="I127" s="13">
        <v>3031</v>
      </c>
      <c r="J127" s="13">
        <v>24</v>
      </c>
    </row>
    <row r="128" spans="1:11" ht="42" customHeight="1">
      <c r="A128" s="11" t="s">
        <v>220</v>
      </c>
      <c r="B128" s="12" t="s">
        <v>221</v>
      </c>
      <c r="C128" s="205"/>
      <c r="D128" s="12" t="s">
        <v>721</v>
      </c>
      <c r="E128" s="60" t="s">
        <v>722</v>
      </c>
      <c r="F128" s="13" t="s">
        <v>9</v>
      </c>
      <c r="G128" s="12">
        <v>45000</v>
      </c>
      <c r="H128" s="12" t="s">
        <v>354</v>
      </c>
      <c r="I128" s="13">
        <v>3032</v>
      </c>
      <c r="J128" s="13">
        <v>25</v>
      </c>
    </row>
    <row r="129" spans="1:19" ht="42" customHeight="1">
      <c r="A129" s="75"/>
      <c r="B129" s="20" t="s">
        <v>253</v>
      </c>
      <c r="C129" s="206"/>
      <c r="D129" s="20" t="s">
        <v>881</v>
      </c>
      <c r="E129" s="73" t="s">
        <v>882</v>
      </c>
      <c r="F129" s="20" t="s">
        <v>27</v>
      </c>
      <c r="G129" s="20">
        <v>73000</v>
      </c>
      <c r="H129" s="98" t="s">
        <v>254</v>
      </c>
      <c r="I129" s="91">
        <v>30111</v>
      </c>
      <c r="J129" s="20">
        <v>26</v>
      </c>
      <c r="K129" s="101">
        <v>18</v>
      </c>
      <c r="N129" s="207" t="s">
        <v>660</v>
      </c>
      <c r="O129" s="208"/>
      <c r="P129" s="208"/>
      <c r="Q129" s="208"/>
      <c r="R129" s="209"/>
    </row>
    <row r="130" spans="1:19" ht="15" customHeight="1">
      <c r="N130" s="181" t="s">
        <v>0</v>
      </c>
      <c r="O130" s="182"/>
      <c r="P130" s="185" t="s">
        <v>8</v>
      </c>
      <c r="Q130" s="185" t="s">
        <v>9</v>
      </c>
      <c r="R130" s="185" t="s">
        <v>638</v>
      </c>
    </row>
    <row r="131" spans="1:19" ht="15" customHeight="1">
      <c r="N131" s="183"/>
      <c r="O131" s="184"/>
      <c r="P131" s="186"/>
      <c r="Q131" s="186"/>
      <c r="R131" s="186"/>
    </row>
    <row r="132" spans="1:19" ht="26.25">
      <c r="N132" s="178" t="s">
        <v>3</v>
      </c>
      <c r="O132" s="93" t="s">
        <v>1</v>
      </c>
      <c r="P132" s="154">
        <f>COUNTIF(F20:F64,H133)</f>
        <v>38</v>
      </c>
      <c r="Q132" s="1">
        <f>COUNTIF(F20:F64,H134)</f>
        <v>3</v>
      </c>
      <c r="R132" s="1">
        <f>COUNTIF(F20:F64,H135)</f>
        <v>4</v>
      </c>
    </row>
    <row r="133" spans="1:19" ht="26.25">
      <c r="G133" s="76">
        <f>COUNTIF(F3:F129,H133)</f>
        <v>98</v>
      </c>
      <c r="H133" s="77" t="s">
        <v>27</v>
      </c>
      <c r="I133" s="78">
        <f>SUMIF(F2:F129,H133,G2:G129)</f>
        <v>7212960</v>
      </c>
      <c r="N133" s="179"/>
      <c r="O133" s="93" t="s">
        <v>2</v>
      </c>
      <c r="P133" s="1">
        <f>SUMIF(F20:F64,H133,G20:G64)</f>
        <v>2930630</v>
      </c>
      <c r="Q133" s="1">
        <f>SUMIF(F20:F64,H134,G20:G64)</f>
        <v>165000</v>
      </c>
      <c r="R133" s="1">
        <f>SUMIF(F20:F64,H135,G20:G64)</f>
        <v>470000</v>
      </c>
    </row>
    <row r="134" spans="1:19" ht="26.25">
      <c r="A134" s="77"/>
      <c r="B134" s="78"/>
      <c r="G134" s="76">
        <f>COUNTIF(F3:F129,H134)</f>
        <v>24</v>
      </c>
      <c r="H134" s="96" t="s">
        <v>9</v>
      </c>
      <c r="I134" s="78">
        <f>SUMIF(F3:F130,H134,G3:G130)</f>
        <v>2072360</v>
      </c>
      <c r="N134" s="178" t="s">
        <v>92</v>
      </c>
      <c r="O134" s="110" t="s">
        <v>1</v>
      </c>
      <c r="P134" s="1">
        <f>COUNTIF(F3:F19,H133)</f>
        <v>12</v>
      </c>
      <c r="Q134" s="1">
        <f>COUNTIF(F3:F19,H134)</f>
        <v>4</v>
      </c>
      <c r="R134" s="1">
        <f>COUNTIF(H3:H19,J133)</f>
        <v>0</v>
      </c>
    </row>
    <row r="135" spans="1:19" ht="26.25">
      <c r="A135" s="96"/>
      <c r="B135" s="78"/>
      <c r="G135" s="76">
        <f>COUNTIF(F20:F129,H135)</f>
        <v>4</v>
      </c>
      <c r="H135" s="97" t="s">
        <v>755</v>
      </c>
      <c r="I135" s="78">
        <f>SUMIF(F4:F131,H135,G4:G131)</f>
        <v>470000</v>
      </c>
      <c r="N135" s="179"/>
      <c r="O135" s="110" t="s">
        <v>2</v>
      </c>
      <c r="P135" s="1">
        <f>SUMIF(F3:F19,H133,G3:G19)</f>
        <v>703500</v>
      </c>
      <c r="Q135" s="1">
        <f>SUMIF(F3:F19,H134,G3:G19)</f>
        <v>550200</v>
      </c>
      <c r="R135" s="1">
        <f>SUMIF(H3:H19,J133,I3:I19)</f>
        <v>0</v>
      </c>
    </row>
    <row r="136" spans="1:19" ht="26.25">
      <c r="A136" s="97"/>
      <c r="B136" s="78"/>
      <c r="G136" s="76">
        <f>SUM(G133:G135)</f>
        <v>126</v>
      </c>
      <c r="H136" s="76" t="s">
        <v>925</v>
      </c>
      <c r="I136" s="78">
        <f>SUM(I133:I135)</f>
        <v>9755320</v>
      </c>
      <c r="N136" s="178" t="s">
        <v>4</v>
      </c>
      <c r="O136" s="93" t="s">
        <v>1</v>
      </c>
      <c r="P136" s="1">
        <f>COUNTIF(F65:F103,H133)</f>
        <v>30</v>
      </c>
      <c r="Q136" s="1">
        <f>COUNTIF(F65:F103,H134)</f>
        <v>9</v>
      </c>
      <c r="R136" s="1">
        <f>COUNTIF(F65:F103,H135)</f>
        <v>0</v>
      </c>
    </row>
    <row r="137" spans="1:19" ht="26.25">
      <c r="A137" s="76"/>
      <c r="B137" s="78"/>
      <c r="N137" s="179"/>
      <c r="O137" s="93" t="s">
        <v>2</v>
      </c>
      <c r="P137" s="1">
        <f>SUMIF(F65:F103,H133,G65:G103)</f>
        <v>1963462</v>
      </c>
      <c r="Q137" s="1">
        <f>SUMIF(F65:F103,H134,G65:G103)</f>
        <v>741000</v>
      </c>
      <c r="R137" s="1">
        <f>SUMIF(F65:F103,H135,G65:G103)</f>
        <v>0</v>
      </c>
    </row>
    <row r="138" spans="1:19" ht="26.25">
      <c r="N138" s="178" t="s">
        <v>5</v>
      </c>
      <c r="O138" s="93" t="s">
        <v>1</v>
      </c>
      <c r="P138" s="1">
        <f>COUNTIF(F104:F129,H133)</f>
        <v>18</v>
      </c>
      <c r="Q138" s="1">
        <f>COUNTIF(F104:F129,H134)</f>
        <v>8</v>
      </c>
      <c r="R138" s="1">
        <f>COUNTIF(F104:F129,H135)</f>
        <v>0</v>
      </c>
    </row>
    <row r="139" spans="1:19" ht="26.25">
      <c r="E139" s="97" t="s">
        <v>943</v>
      </c>
      <c r="F139" s="97">
        <v>4</v>
      </c>
      <c r="G139" s="97" t="s">
        <v>982</v>
      </c>
      <c r="H139" s="97" t="s">
        <v>9</v>
      </c>
      <c r="I139" s="97">
        <f>35000+30000+30000+30000</f>
        <v>125000</v>
      </c>
      <c r="N139" s="179"/>
      <c r="O139" s="93" t="s">
        <v>2</v>
      </c>
      <c r="P139" s="1">
        <f>SUMIF(F104:F129,H133,G104:G129)</f>
        <v>1615368</v>
      </c>
      <c r="Q139" s="1">
        <f>SUMIF(F104:F129,H134,G104:G129)</f>
        <v>616160</v>
      </c>
      <c r="R139" s="1">
        <f>SUMIF(F104:F129,H135,G104:G129)</f>
        <v>0</v>
      </c>
      <c r="S139" s="1" t="s">
        <v>85</v>
      </c>
    </row>
    <row r="140" spans="1:19" ht="26.25">
      <c r="E140" s="97" t="s">
        <v>2</v>
      </c>
      <c r="F140" s="97">
        <v>470000</v>
      </c>
      <c r="G140" s="97"/>
      <c r="H140" s="97" t="s">
        <v>27</v>
      </c>
      <c r="I140" s="97">
        <f>145000+90000+60000+50000</f>
        <v>345000</v>
      </c>
      <c r="N140" s="178" t="s">
        <v>6</v>
      </c>
      <c r="O140" s="93" t="s">
        <v>1</v>
      </c>
      <c r="P140" s="1">
        <v>0</v>
      </c>
      <c r="Q140" s="1">
        <v>0</v>
      </c>
      <c r="R140" s="1">
        <v>0</v>
      </c>
      <c r="S140" s="59">
        <f>SUM(P142:R142)</f>
        <v>126</v>
      </c>
    </row>
    <row r="141" spans="1:19" ht="26.25">
      <c r="I141" s="121">
        <f>SUM(I139:I140)</f>
        <v>470000</v>
      </c>
      <c r="N141" s="179"/>
      <c r="O141" s="93" t="s">
        <v>2</v>
      </c>
      <c r="P141" s="1">
        <v>0</v>
      </c>
      <c r="Q141" s="1">
        <v>0</v>
      </c>
      <c r="R141" s="1">
        <v>0</v>
      </c>
      <c r="S141" s="59">
        <f>SUM(P143:R143)</f>
        <v>9755320</v>
      </c>
    </row>
    <row r="142" spans="1:19" ht="42" customHeight="1">
      <c r="N142" s="176" t="s">
        <v>14</v>
      </c>
      <c r="O142" s="177"/>
      <c r="P142" s="1">
        <f>SUM(P140,P138,P136,P134,P132)</f>
        <v>98</v>
      </c>
      <c r="Q142" s="1">
        <f>SUM(Q140,Q138,Q136,Q134,Q132)</f>
        <v>24</v>
      </c>
      <c r="R142" s="1">
        <f>SUM(R140,R138,R136,R134,R132)</f>
        <v>4</v>
      </c>
    </row>
    <row r="143" spans="1:19" ht="42" customHeight="1">
      <c r="G143" s="139" t="s">
        <v>27</v>
      </c>
      <c r="H143" s="148">
        <f>I140+I133</f>
        <v>7557960</v>
      </c>
      <c r="N143" s="176" t="s">
        <v>15</v>
      </c>
      <c r="O143" s="177"/>
      <c r="P143" s="1">
        <f>SUM(P141,P139,P137,P135,P133)</f>
        <v>7212960</v>
      </c>
      <c r="Q143" s="1">
        <f>SUM(Q141,Q139,Q137,Q135,Q133)</f>
        <v>2072360</v>
      </c>
      <c r="R143" s="1">
        <f>SUM(R141,R139,R137,R135,R133)</f>
        <v>470000</v>
      </c>
    </row>
  </sheetData>
  <mergeCells count="19">
    <mergeCell ref="N136:N137"/>
    <mergeCell ref="N138:N139"/>
    <mergeCell ref="N140:N141"/>
    <mergeCell ref="N142:O142"/>
    <mergeCell ref="N143:O143"/>
    <mergeCell ref="N134:N135"/>
    <mergeCell ref="N132:N133"/>
    <mergeCell ref="A1:J1"/>
    <mergeCell ref="C65:C103"/>
    <mergeCell ref="C104:C129"/>
    <mergeCell ref="N129:R129"/>
    <mergeCell ref="N130:O131"/>
    <mergeCell ref="P130:P131"/>
    <mergeCell ref="Q130:Q131"/>
    <mergeCell ref="R130:R131"/>
    <mergeCell ref="K8:N8"/>
    <mergeCell ref="R2:R18"/>
    <mergeCell ref="C3:C19"/>
    <mergeCell ref="C20:C64"/>
  </mergeCells>
  <hyperlinks>
    <hyperlink ref="I114" r:id="rId1" display="pic\30115.jpg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selection activeCell="L9" sqref="L9"/>
    </sheetView>
  </sheetViews>
  <sheetFormatPr defaultRowHeight="42" customHeight="1"/>
  <cols>
    <col min="1" max="1" width="19.75" customWidth="1"/>
    <col min="2" max="2" width="30" bestFit="1" customWidth="1"/>
    <col min="3" max="3" width="11.75" customWidth="1"/>
    <col min="4" max="4" width="7.625" bestFit="1" customWidth="1"/>
    <col min="5" max="5" width="19.375" customWidth="1"/>
    <col min="6" max="6" width="7.875" bestFit="1" customWidth="1"/>
    <col min="7" max="7" width="8" bestFit="1" customWidth="1"/>
    <col min="8" max="8" width="13.375" customWidth="1"/>
    <col min="9" max="9" width="26" customWidth="1"/>
    <col min="10" max="10" width="13.5" customWidth="1"/>
    <col min="11" max="11" width="4.375" bestFit="1" customWidth="1"/>
    <col min="12" max="12" width="13.125" customWidth="1"/>
    <col min="13" max="13" width="10" bestFit="1" customWidth="1"/>
    <col min="14" max="14" width="7.75" bestFit="1" customWidth="1"/>
    <col min="15" max="15" width="13.875" bestFit="1" customWidth="1"/>
    <col min="16" max="16" width="11.125" bestFit="1" customWidth="1"/>
    <col min="17" max="17" width="15.5" bestFit="1" customWidth="1"/>
    <col min="18" max="18" width="11.375" customWidth="1"/>
    <col min="19" max="19" width="15.5" bestFit="1" customWidth="1"/>
    <col min="20" max="20" width="14.125" customWidth="1"/>
    <col min="21" max="21" width="14.625" bestFit="1" customWidth="1"/>
    <col min="22" max="22" width="30.875" bestFit="1" customWidth="1"/>
    <col min="23" max="23" width="9.375" bestFit="1" customWidth="1"/>
    <col min="24" max="24" width="16.375" bestFit="1" customWidth="1"/>
    <col min="25" max="25" width="11.125" bestFit="1" customWidth="1"/>
    <col min="26" max="26" width="8.625" bestFit="1" customWidth="1"/>
    <col min="27" max="27" width="8.375" bestFit="1" customWidth="1"/>
    <col min="28" max="28" width="7.125" bestFit="1" customWidth="1"/>
    <col min="29" max="29" width="17.875" bestFit="1" customWidth="1"/>
    <col min="30" max="30" width="9.375" bestFit="1" customWidth="1"/>
    <col min="31" max="31" width="4.875" bestFit="1" customWidth="1"/>
  </cols>
  <sheetData>
    <row r="1" spans="1:26" ht="42" customHeight="1" thickBot="1">
      <c r="B1" s="180" t="s">
        <v>957</v>
      </c>
      <c r="C1" s="180"/>
      <c r="D1" s="180"/>
      <c r="E1" s="180"/>
      <c r="F1" s="180"/>
      <c r="G1" s="180"/>
      <c r="H1" s="180"/>
      <c r="I1" s="180"/>
      <c r="J1" s="180"/>
      <c r="K1" s="180"/>
      <c r="P1" s="102"/>
      <c r="Q1" s="9" t="s">
        <v>20</v>
      </c>
      <c r="R1" s="116" t="s">
        <v>21</v>
      </c>
      <c r="S1" s="117" t="s">
        <v>0</v>
      </c>
      <c r="T1" s="118" t="s">
        <v>661</v>
      </c>
      <c r="U1" s="118" t="s">
        <v>662</v>
      </c>
      <c r="V1" s="119" t="s">
        <v>22</v>
      </c>
      <c r="W1" s="116" t="s">
        <v>2</v>
      </c>
      <c r="X1" s="120" t="s">
        <v>23</v>
      </c>
      <c r="Y1" s="116" t="s">
        <v>663</v>
      </c>
      <c r="Z1" s="10" t="s">
        <v>24</v>
      </c>
    </row>
    <row r="2" spans="1:26" ht="42" customHeight="1">
      <c r="A2" s="102"/>
      <c r="B2" s="126" t="s">
        <v>20</v>
      </c>
      <c r="C2" s="116" t="s">
        <v>21</v>
      </c>
      <c r="D2" s="117" t="s">
        <v>0</v>
      </c>
      <c r="E2" s="118" t="s">
        <v>661</v>
      </c>
      <c r="F2" s="118" t="s">
        <v>662</v>
      </c>
      <c r="G2" s="119" t="s">
        <v>22</v>
      </c>
      <c r="H2" s="116" t="s">
        <v>2</v>
      </c>
      <c r="I2" s="120" t="s">
        <v>23</v>
      </c>
      <c r="J2" s="116" t="s">
        <v>663</v>
      </c>
      <c r="K2" s="117" t="s">
        <v>24</v>
      </c>
      <c r="P2" s="102"/>
      <c r="Q2" s="113" t="s">
        <v>727</v>
      </c>
      <c r="R2" s="20" t="s">
        <v>92</v>
      </c>
      <c r="S2" s="212" t="s">
        <v>3</v>
      </c>
      <c r="T2" s="20" t="s">
        <v>728</v>
      </c>
      <c r="U2" s="73" t="s">
        <v>729</v>
      </c>
      <c r="V2" s="20" t="s">
        <v>9</v>
      </c>
      <c r="W2" s="20">
        <v>256200</v>
      </c>
      <c r="X2" s="111" t="s">
        <v>363</v>
      </c>
      <c r="Y2" s="111">
        <v>3035</v>
      </c>
      <c r="Z2" s="13">
        <v>1</v>
      </c>
    </row>
    <row r="3" spans="1:26" ht="42" customHeight="1">
      <c r="A3" s="102"/>
      <c r="B3" s="127" t="s">
        <v>727</v>
      </c>
      <c r="C3" s="62" t="s">
        <v>92</v>
      </c>
      <c r="D3" s="215" t="s">
        <v>92</v>
      </c>
      <c r="E3" s="62" t="s">
        <v>728</v>
      </c>
      <c r="F3" s="128" t="s">
        <v>729</v>
      </c>
      <c r="G3" s="18" t="s">
        <v>9</v>
      </c>
      <c r="H3" s="62">
        <v>256200</v>
      </c>
      <c r="I3" s="62" t="s">
        <v>363</v>
      </c>
      <c r="J3" s="18">
        <v>3035</v>
      </c>
      <c r="K3" s="18">
        <v>1</v>
      </c>
      <c r="P3" s="102"/>
      <c r="Q3" s="113" t="s">
        <v>91</v>
      </c>
      <c r="R3" s="20" t="s">
        <v>92</v>
      </c>
      <c r="S3" s="213"/>
      <c r="T3" s="20" t="s">
        <v>746</v>
      </c>
      <c r="U3" s="73" t="s">
        <v>747</v>
      </c>
      <c r="V3" s="20" t="s">
        <v>27</v>
      </c>
      <c r="W3" s="20">
        <v>35000</v>
      </c>
      <c r="X3" s="20" t="s">
        <v>93</v>
      </c>
      <c r="Y3" s="20">
        <v>3045</v>
      </c>
      <c r="Z3" s="13">
        <v>2</v>
      </c>
    </row>
    <row r="4" spans="1:26" ht="42" customHeight="1">
      <c r="A4" s="102"/>
      <c r="B4" s="11" t="s">
        <v>370</v>
      </c>
      <c r="C4" s="12" t="s">
        <v>371</v>
      </c>
      <c r="D4" s="215"/>
      <c r="E4" s="12" t="s">
        <v>778</v>
      </c>
      <c r="F4" s="60" t="s">
        <v>779</v>
      </c>
      <c r="G4" s="13" t="s">
        <v>9</v>
      </c>
      <c r="H4" s="12">
        <v>94000</v>
      </c>
      <c r="I4" s="12" t="s">
        <v>372</v>
      </c>
      <c r="J4" s="13">
        <v>3062</v>
      </c>
      <c r="K4" s="18">
        <v>2</v>
      </c>
      <c r="P4" s="102"/>
      <c r="Q4" s="113" t="s">
        <v>143</v>
      </c>
      <c r="R4" s="20" t="s">
        <v>92</v>
      </c>
      <c r="S4" s="213"/>
      <c r="T4" s="20" t="s">
        <v>791</v>
      </c>
      <c r="U4" s="73" t="s">
        <v>792</v>
      </c>
      <c r="V4" s="20" t="s">
        <v>27</v>
      </c>
      <c r="W4" s="20">
        <v>35000</v>
      </c>
      <c r="X4" s="111" t="s">
        <v>144</v>
      </c>
      <c r="Y4" s="20">
        <v>3068</v>
      </c>
      <c r="Z4" s="13">
        <v>8</v>
      </c>
    </row>
    <row r="5" spans="1:26" ht="42" customHeight="1">
      <c r="A5" s="102"/>
      <c r="B5" s="11" t="s">
        <v>217</v>
      </c>
      <c r="C5" s="12" t="s">
        <v>128</v>
      </c>
      <c r="D5" s="215"/>
      <c r="E5" s="12" t="s">
        <v>793</v>
      </c>
      <c r="F5" s="60" t="s">
        <v>794</v>
      </c>
      <c r="G5" s="13" t="s">
        <v>9</v>
      </c>
      <c r="H5" s="12">
        <v>110000</v>
      </c>
      <c r="I5" s="12" t="s">
        <v>129</v>
      </c>
      <c r="J5" s="13">
        <v>3070</v>
      </c>
      <c r="K5" s="18">
        <v>3</v>
      </c>
      <c r="P5" s="102"/>
      <c r="Q5" s="113" t="s">
        <v>178</v>
      </c>
      <c r="R5" s="20" t="s">
        <v>92</v>
      </c>
      <c r="S5" s="213"/>
      <c r="T5" s="20" t="s">
        <v>829</v>
      </c>
      <c r="U5" s="73" t="s">
        <v>830</v>
      </c>
      <c r="V5" s="20" t="s">
        <v>27</v>
      </c>
      <c r="W5" s="20">
        <v>51000</v>
      </c>
      <c r="X5" s="111" t="s">
        <v>964</v>
      </c>
      <c r="Y5" s="20">
        <v>3087</v>
      </c>
      <c r="Z5" s="13">
        <v>11</v>
      </c>
    </row>
    <row r="6" spans="1:26" ht="42" customHeight="1">
      <c r="A6" s="102"/>
      <c r="B6" s="19" t="s">
        <v>365</v>
      </c>
      <c r="C6" s="20" t="s">
        <v>92</v>
      </c>
      <c r="D6" s="215"/>
      <c r="E6" s="20" t="s">
        <v>887</v>
      </c>
      <c r="F6" s="73" t="s">
        <v>888</v>
      </c>
      <c r="G6" s="20" t="s">
        <v>9</v>
      </c>
      <c r="H6" s="20">
        <v>90000</v>
      </c>
      <c r="I6" s="20" t="s">
        <v>366</v>
      </c>
      <c r="J6" s="67">
        <v>30114</v>
      </c>
      <c r="K6" s="18">
        <v>4</v>
      </c>
      <c r="P6" s="102"/>
      <c r="Q6" s="115" t="s">
        <v>912</v>
      </c>
      <c r="R6" s="20" t="s">
        <v>92</v>
      </c>
      <c r="S6" s="213"/>
      <c r="T6" s="73" t="s">
        <v>913</v>
      </c>
      <c r="U6" s="73" t="s">
        <v>914</v>
      </c>
      <c r="V6" s="20" t="s">
        <v>27</v>
      </c>
      <c r="W6" s="20">
        <v>40000</v>
      </c>
      <c r="X6" s="111" t="s">
        <v>915</v>
      </c>
      <c r="Y6" s="20"/>
      <c r="Z6" s="13">
        <v>15</v>
      </c>
    </row>
    <row r="7" spans="1:26" ht="42" customHeight="1">
      <c r="A7" s="102"/>
      <c r="B7" s="11" t="s">
        <v>109</v>
      </c>
      <c r="C7" s="12" t="s">
        <v>83</v>
      </c>
      <c r="D7" s="218"/>
      <c r="E7" s="12" t="s">
        <v>753</v>
      </c>
      <c r="F7" s="60" t="s">
        <v>754</v>
      </c>
      <c r="G7" s="13" t="s">
        <v>755</v>
      </c>
      <c r="H7" s="12">
        <v>35000</v>
      </c>
      <c r="I7" s="12" t="s">
        <v>983</v>
      </c>
      <c r="J7" s="13">
        <v>3049</v>
      </c>
      <c r="K7" s="18">
        <v>5</v>
      </c>
      <c r="W7" s="76">
        <f>COUNTIF(V2:V6,X7)</f>
        <v>4</v>
      </c>
      <c r="X7" s="77" t="s">
        <v>27</v>
      </c>
      <c r="Y7" s="78">
        <f>SUMIF(V1:V6,X7,W1:W6)</f>
        <v>161000</v>
      </c>
    </row>
    <row r="8" spans="1:26" ht="42" customHeight="1">
      <c r="A8" s="147"/>
      <c r="B8" s="11"/>
      <c r="C8" s="12" t="s">
        <v>368</v>
      </c>
      <c r="D8" s="218"/>
      <c r="E8" s="12" t="s">
        <v>756</v>
      </c>
      <c r="F8" s="60" t="s">
        <v>757</v>
      </c>
      <c r="G8" s="13" t="s">
        <v>9</v>
      </c>
      <c r="H8" s="12">
        <v>70000</v>
      </c>
      <c r="I8" s="12" t="s">
        <v>369</v>
      </c>
      <c r="J8" s="13">
        <v>3050</v>
      </c>
      <c r="K8" s="18">
        <v>6</v>
      </c>
      <c r="P8" s="76"/>
      <c r="Q8" s="77"/>
      <c r="R8" s="78"/>
      <c r="W8" s="76">
        <f>COUNTIF(V2:V6,X8)</f>
        <v>1</v>
      </c>
      <c r="X8" s="96" t="s">
        <v>9</v>
      </c>
      <c r="Y8" s="78">
        <f>SUMIF(V2:V6,X8,W2:W6)</f>
        <v>256200</v>
      </c>
    </row>
    <row r="9" spans="1:26" ht="42.75">
      <c r="A9" s="147"/>
      <c r="B9" s="11" t="s">
        <v>138</v>
      </c>
      <c r="C9" s="12" t="s">
        <v>139</v>
      </c>
      <c r="D9" s="218"/>
      <c r="E9" s="12" t="s">
        <v>787</v>
      </c>
      <c r="F9" s="60" t="s">
        <v>788</v>
      </c>
      <c r="G9" s="13" t="s">
        <v>755</v>
      </c>
      <c r="H9" s="12">
        <v>30000</v>
      </c>
      <c r="I9" s="12" t="s">
        <v>140</v>
      </c>
      <c r="J9" s="13">
        <v>3066</v>
      </c>
      <c r="K9" s="18">
        <v>7</v>
      </c>
    </row>
    <row r="10" spans="1:26" ht="36">
      <c r="A10" s="147"/>
      <c r="B10" s="11" t="s">
        <v>373</v>
      </c>
      <c r="C10" s="12" t="s">
        <v>374</v>
      </c>
      <c r="D10" s="218"/>
      <c r="E10" s="12" t="s">
        <v>805</v>
      </c>
      <c r="F10" s="60" t="s">
        <v>806</v>
      </c>
      <c r="G10" s="13" t="s">
        <v>9</v>
      </c>
      <c r="H10" s="12">
        <v>67000</v>
      </c>
      <c r="I10" s="12" t="s">
        <v>375</v>
      </c>
      <c r="J10" s="13">
        <v>3076</v>
      </c>
      <c r="K10" s="18">
        <v>8</v>
      </c>
    </row>
    <row r="11" spans="1:26" ht="42.75">
      <c r="A11" s="102"/>
      <c r="B11" s="11" t="s">
        <v>181</v>
      </c>
      <c r="C11" s="12" t="s">
        <v>182</v>
      </c>
      <c r="D11" s="218"/>
      <c r="E11" s="12" t="s">
        <v>833</v>
      </c>
      <c r="F11" s="60" t="s">
        <v>834</v>
      </c>
      <c r="G11" s="13" t="s">
        <v>755</v>
      </c>
      <c r="H11" s="12">
        <v>30000</v>
      </c>
      <c r="I11" s="12" t="s">
        <v>984</v>
      </c>
      <c r="J11" s="13">
        <v>3089</v>
      </c>
      <c r="K11" s="18">
        <v>9</v>
      </c>
    </row>
    <row r="12" spans="1:26" ht="42.75">
      <c r="A12" s="147"/>
      <c r="B12" s="19" t="s">
        <v>96</v>
      </c>
      <c r="C12" s="20" t="s">
        <v>67</v>
      </c>
      <c r="D12" s="218"/>
      <c r="E12" s="20" t="s">
        <v>885</v>
      </c>
      <c r="F12" s="73" t="s">
        <v>886</v>
      </c>
      <c r="G12" s="20" t="s">
        <v>755</v>
      </c>
      <c r="H12" s="12">
        <v>30000</v>
      </c>
      <c r="I12" s="20" t="s">
        <v>985</v>
      </c>
      <c r="J12" s="67">
        <v>30113</v>
      </c>
      <c r="K12" s="18">
        <v>10</v>
      </c>
    </row>
    <row r="13" spans="1:26" ht="36.75" thickBot="1">
      <c r="A13" s="102"/>
      <c r="B13" s="21"/>
      <c r="C13" s="22" t="s">
        <v>106</v>
      </c>
      <c r="D13" s="218"/>
      <c r="E13" s="22" t="s">
        <v>896</v>
      </c>
      <c r="F13" s="74" t="s">
        <v>897</v>
      </c>
      <c r="G13" s="22" t="s">
        <v>9</v>
      </c>
      <c r="H13" s="22">
        <v>28000</v>
      </c>
      <c r="I13" s="22" t="s">
        <v>367</v>
      </c>
      <c r="J13" s="70">
        <v>30121</v>
      </c>
      <c r="K13" s="18">
        <v>11</v>
      </c>
    </row>
    <row r="14" spans="1:26" ht="36">
      <c r="A14" s="102"/>
      <c r="B14" s="11" t="s">
        <v>345</v>
      </c>
      <c r="C14" s="12" t="s">
        <v>346</v>
      </c>
      <c r="D14" s="202"/>
      <c r="E14" s="12" t="s">
        <v>677</v>
      </c>
      <c r="F14" s="60" t="s">
        <v>678</v>
      </c>
      <c r="G14" s="13" t="s">
        <v>9</v>
      </c>
      <c r="H14" s="12">
        <v>110000</v>
      </c>
      <c r="I14" s="12" t="s">
        <v>347</v>
      </c>
      <c r="J14" s="13">
        <v>3008</v>
      </c>
      <c r="K14" s="18">
        <v>12</v>
      </c>
    </row>
    <row r="15" spans="1:26" ht="36">
      <c r="A15" s="102"/>
      <c r="B15" s="11" t="s">
        <v>53</v>
      </c>
      <c r="C15" s="12" t="s">
        <v>54</v>
      </c>
      <c r="D15" s="202"/>
      <c r="E15" s="12" t="s">
        <v>689</v>
      </c>
      <c r="F15" s="60" t="s">
        <v>690</v>
      </c>
      <c r="G15" s="13" t="s">
        <v>9</v>
      </c>
      <c r="H15" s="12">
        <v>20000</v>
      </c>
      <c r="I15" s="12" t="s">
        <v>348</v>
      </c>
      <c r="J15" s="13">
        <v>3014</v>
      </c>
      <c r="K15" s="18">
        <v>13</v>
      </c>
    </row>
    <row r="16" spans="1:26" ht="42.75">
      <c r="A16" s="102"/>
      <c r="B16" s="11" t="s">
        <v>244</v>
      </c>
      <c r="C16" s="12" t="s">
        <v>376</v>
      </c>
      <c r="D16" s="202"/>
      <c r="E16" s="12" t="s">
        <v>691</v>
      </c>
      <c r="F16" s="60" t="s">
        <v>692</v>
      </c>
      <c r="G16" s="13" t="s">
        <v>9</v>
      </c>
      <c r="H16" s="12">
        <v>34000</v>
      </c>
      <c r="I16" s="12" t="s">
        <v>377</v>
      </c>
      <c r="J16" s="13">
        <v>3015</v>
      </c>
      <c r="K16" s="18">
        <v>14</v>
      </c>
    </row>
    <row r="17" spans="1:19" ht="36">
      <c r="A17" s="102"/>
      <c r="B17" s="11" t="s">
        <v>58</v>
      </c>
      <c r="C17" s="12" t="s">
        <v>38</v>
      </c>
      <c r="D17" s="202"/>
      <c r="E17" s="12" t="s">
        <v>710</v>
      </c>
      <c r="F17" s="60" t="s">
        <v>711</v>
      </c>
      <c r="G17" s="13" t="s">
        <v>9</v>
      </c>
      <c r="H17" s="12">
        <v>20000</v>
      </c>
      <c r="I17" s="12" t="s">
        <v>59</v>
      </c>
      <c r="J17" s="13">
        <v>3026</v>
      </c>
      <c r="K17" s="18">
        <v>15</v>
      </c>
    </row>
    <row r="18" spans="1:19" ht="36.75" thickBot="1">
      <c r="A18" s="102"/>
      <c r="B18" s="14" t="s">
        <v>175</v>
      </c>
      <c r="C18" s="15"/>
      <c r="D18" s="202"/>
      <c r="E18" s="15" t="s">
        <v>717</v>
      </c>
      <c r="F18" s="69" t="s">
        <v>718</v>
      </c>
      <c r="G18" s="16" t="s">
        <v>9</v>
      </c>
      <c r="H18" s="17">
        <v>20000</v>
      </c>
      <c r="I18" s="17" t="s">
        <v>177</v>
      </c>
      <c r="J18" s="16">
        <v>3030</v>
      </c>
      <c r="K18" s="18">
        <v>16</v>
      </c>
    </row>
    <row r="19" spans="1:19" ht="36">
      <c r="A19" s="102"/>
      <c r="B19" s="11"/>
      <c r="C19" s="12" t="s">
        <v>355</v>
      </c>
      <c r="D19" s="202"/>
      <c r="E19" s="12" t="s">
        <v>738</v>
      </c>
      <c r="F19" s="60" t="s">
        <v>739</v>
      </c>
      <c r="G19" s="13" t="s">
        <v>9</v>
      </c>
      <c r="H19" s="12">
        <v>97000</v>
      </c>
      <c r="I19" s="12" t="s">
        <v>356</v>
      </c>
      <c r="J19" s="13">
        <v>3040</v>
      </c>
      <c r="K19" s="18">
        <v>17</v>
      </c>
    </row>
    <row r="20" spans="1:19" ht="36">
      <c r="A20" s="102"/>
      <c r="B20" s="21"/>
      <c r="C20" s="22" t="s">
        <v>357</v>
      </c>
      <c r="D20" s="202"/>
      <c r="E20" s="22" t="s">
        <v>898</v>
      </c>
      <c r="F20" s="74" t="s">
        <v>899</v>
      </c>
      <c r="G20" s="20" t="s">
        <v>9</v>
      </c>
      <c r="H20" s="22">
        <v>330000</v>
      </c>
      <c r="I20" s="20" t="s">
        <v>358</v>
      </c>
      <c r="J20" s="67">
        <v>30122</v>
      </c>
      <c r="K20" s="18">
        <v>18</v>
      </c>
    </row>
    <row r="21" spans="1:19" ht="36">
      <c r="A21" s="102"/>
      <c r="B21" s="21" t="s">
        <v>918</v>
      </c>
      <c r="C21" s="22" t="s">
        <v>361</v>
      </c>
      <c r="D21" s="202"/>
      <c r="E21" s="22" t="s">
        <v>919</v>
      </c>
      <c r="F21" s="74" t="s">
        <v>920</v>
      </c>
      <c r="G21" s="22" t="s">
        <v>9</v>
      </c>
      <c r="H21" s="22">
        <v>84000</v>
      </c>
      <c r="I21" s="22" t="s">
        <v>362</v>
      </c>
      <c r="J21" s="67"/>
      <c r="K21" s="18">
        <v>19</v>
      </c>
    </row>
    <row r="22" spans="1:19" ht="36">
      <c r="A22" s="102"/>
      <c r="B22" s="75" t="s">
        <v>921</v>
      </c>
      <c r="C22" s="20" t="s">
        <v>359</v>
      </c>
      <c r="D22" s="203"/>
      <c r="E22" s="20" t="s">
        <v>922</v>
      </c>
      <c r="F22" s="73" t="s">
        <v>923</v>
      </c>
      <c r="G22" s="20" t="s">
        <v>9</v>
      </c>
      <c r="H22" s="20">
        <v>26000</v>
      </c>
      <c r="I22" s="20" t="s">
        <v>360</v>
      </c>
      <c r="J22" s="20"/>
      <c r="K22" s="18">
        <v>20</v>
      </c>
    </row>
    <row r="23" spans="1:19" ht="36">
      <c r="A23" s="102"/>
      <c r="B23" s="75" t="s">
        <v>239</v>
      </c>
      <c r="C23" s="20" t="s">
        <v>240</v>
      </c>
      <c r="D23" s="204" t="s">
        <v>5</v>
      </c>
      <c r="E23" s="20" t="s">
        <v>670</v>
      </c>
      <c r="F23" s="73" t="s">
        <v>671</v>
      </c>
      <c r="G23" s="20" t="s">
        <v>9</v>
      </c>
      <c r="H23" s="20">
        <v>20000</v>
      </c>
      <c r="I23" s="20" t="s">
        <v>241</v>
      </c>
      <c r="J23" s="20">
        <v>3004</v>
      </c>
      <c r="K23" s="18">
        <v>21</v>
      </c>
    </row>
    <row r="24" spans="1:19" ht="36">
      <c r="A24" s="102"/>
      <c r="B24" s="75" t="s">
        <v>244</v>
      </c>
      <c r="C24" s="20" t="s">
        <v>245</v>
      </c>
      <c r="D24" s="205"/>
      <c r="E24" s="20" t="s">
        <v>695</v>
      </c>
      <c r="F24" s="73" t="s">
        <v>696</v>
      </c>
      <c r="G24" s="20" t="s">
        <v>9</v>
      </c>
      <c r="H24" s="20">
        <v>20160</v>
      </c>
      <c r="I24" s="20" t="s">
        <v>246</v>
      </c>
      <c r="J24" s="20">
        <v>3017</v>
      </c>
      <c r="K24" s="18">
        <v>22</v>
      </c>
    </row>
    <row r="25" spans="1:19" ht="36">
      <c r="A25" s="102"/>
      <c r="B25" s="75" t="s">
        <v>236</v>
      </c>
      <c r="C25" s="20" t="s">
        <v>237</v>
      </c>
      <c r="D25" s="205"/>
      <c r="E25" s="20" t="s">
        <v>689</v>
      </c>
      <c r="F25" s="73" t="s">
        <v>700</v>
      </c>
      <c r="G25" s="20" t="s">
        <v>9</v>
      </c>
      <c r="H25" s="20">
        <v>40000</v>
      </c>
      <c r="I25" s="20" t="s">
        <v>238</v>
      </c>
      <c r="J25" s="20">
        <v>3020</v>
      </c>
      <c r="K25" s="18">
        <v>23</v>
      </c>
    </row>
    <row r="26" spans="1:19" ht="36">
      <c r="A26" s="102"/>
      <c r="B26" s="11" t="s">
        <v>46</v>
      </c>
      <c r="C26" s="12" t="s">
        <v>349</v>
      </c>
      <c r="D26" s="205"/>
      <c r="E26" s="12" t="s">
        <v>698</v>
      </c>
      <c r="F26" s="60" t="s">
        <v>699</v>
      </c>
      <c r="G26" s="13" t="s">
        <v>9</v>
      </c>
      <c r="H26" s="12">
        <v>160000</v>
      </c>
      <c r="I26" s="12" t="s">
        <v>219</v>
      </c>
      <c r="J26" s="13">
        <v>3019</v>
      </c>
      <c r="K26" s="18">
        <v>24</v>
      </c>
    </row>
    <row r="27" spans="1:19" ht="36">
      <c r="A27" s="102"/>
      <c r="B27" s="75" t="s">
        <v>878</v>
      </c>
      <c r="C27" s="20" t="s">
        <v>67</v>
      </c>
      <c r="D27" s="205"/>
      <c r="E27" s="20" t="s">
        <v>879</v>
      </c>
      <c r="F27" s="73" t="s">
        <v>880</v>
      </c>
      <c r="G27" s="20" t="s">
        <v>9</v>
      </c>
      <c r="H27" s="20">
        <v>156000</v>
      </c>
      <c r="I27" s="20" t="s">
        <v>378</v>
      </c>
      <c r="J27" s="20">
        <v>30110</v>
      </c>
      <c r="K27" s="18">
        <v>25</v>
      </c>
    </row>
    <row r="28" spans="1:19" ht="36">
      <c r="A28" s="102"/>
      <c r="B28" s="11" t="s">
        <v>713</v>
      </c>
      <c r="C28" s="12" t="s">
        <v>350</v>
      </c>
      <c r="D28" s="205"/>
      <c r="E28" s="12" t="s">
        <v>714</v>
      </c>
      <c r="F28" s="60" t="s">
        <v>715</v>
      </c>
      <c r="G28" s="13" t="s">
        <v>9</v>
      </c>
      <c r="H28" s="12">
        <v>60000</v>
      </c>
      <c r="I28" s="12" t="s">
        <v>351</v>
      </c>
      <c r="J28" s="13">
        <v>3028</v>
      </c>
      <c r="K28" s="18">
        <v>26</v>
      </c>
    </row>
    <row r="29" spans="1:19" ht="36">
      <c r="A29" s="102"/>
      <c r="B29" s="11" t="s">
        <v>352</v>
      </c>
      <c r="C29" s="12" t="s">
        <v>203</v>
      </c>
      <c r="D29" s="205"/>
      <c r="E29" s="12" t="s">
        <v>719</v>
      </c>
      <c r="F29" s="60" t="s">
        <v>720</v>
      </c>
      <c r="G29" s="13" t="s">
        <v>9</v>
      </c>
      <c r="H29" s="12">
        <v>115000</v>
      </c>
      <c r="I29" s="12" t="s">
        <v>353</v>
      </c>
      <c r="J29" s="13">
        <v>3031</v>
      </c>
      <c r="K29" s="18">
        <v>27</v>
      </c>
    </row>
    <row r="30" spans="1:19" ht="36">
      <c r="A30" s="147"/>
      <c r="B30" s="11" t="s">
        <v>220</v>
      </c>
      <c r="C30" s="12" t="s">
        <v>221</v>
      </c>
      <c r="D30" s="205"/>
      <c r="E30" s="12" t="s">
        <v>721</v>
      </c>
      <c r="F30" s="60" t="s">
        <v>722</v>
      </c>
      <c r="G30" s="13" t="s">
        <v>9</v>
      </c>
      <c r="H30" s="12">
        <v>45000</v>
      </c>
      <c r="I30" s="12" t="s">
        <v>354</v>
      </c>
      <c r="J30" s="13">
        <v>3032</v>
      </c>
      <c r="K30" s="18">
        <v>28</v>
      </c>
    </row>
    <row r="31" spans="1:19" ht="15">
      <c r="O31" s="181" t="s">
        <v>0</v>
      </c>
      <c r="P31" s="182"/>
      <c r="Q31" s="185" t="s">
        <v>8</v>
      </c>
      <c r="R31" s="185" t="s">
        <v>9</v>
      </c>
      <c r="S31" s="185" t="s">
        <v>638</v>
      </c>
    </row>
    <row r="32" spans="1:19" ht="15">
      <c r="O32" s="183"/>
      <c r="P32" s="184"/>
      <c r="Q32" s="186"/>
      <c r="R32" s="186"/>
      <c r="S32" s="186"/>
    </row>
    <row r="33" spans="1:20" ht="26.25">
      <c r="O33" s="178" t="s">
        <v>3</v>
      </c>
      <c r="P33" s="132" t="s">
        <v>1</v>
      </c>
      <c r="Q33" s="131">
        <f>COUNTIF(G7:G13,I34)</f>
        <v>0</v>
      </c>
      <c r="R33" s="1">
        <f>COUNTIF(G7:G13,I35)</f>
        <v>3</v>
      </c>
      <c r="S33" s="1">
        <f>COUNTIF(G7:G13,I36)</f>
        <v>4</v>
      </c>
    </row>
    <row r="34" spans="1:20" ht="26.25">
      <c r="H34" s="76">
        <f>COUNTIF(G3:G30,I34)</f>
        <v>0</v>
      </c>
      <c r="I34" s="77" t="s">
        <v>27</v>
      </c>
      <c r="J34" s="78">
        <f>SUMIF(G2:G30,I34,H2:H30)</f>
        <v>0</v>
      </c>
      <c r="O34" s="179"/>
      <c r="P34" s="132" t="s">
        <v>2</v>
      </c>
      <c r="Q34" s="1">
        <f>SUMIF(G7:G13,I34,H7:H13)</f>
        <v>0</v>
      </c>
      <c r="R34" s="1">
        <f>SUMIF(G7:G13,I35,H7:H13)</f>
        <v>165000</v>
      </c>
      <c r="S34" s="1">
        <f>SUMIF(G7:G13,I36,H7:H13)</f>
        <v>125000</v>
      </c>
    </row>
    <row r="35" spans="1:20" ht="26.25">
      <c r="A35" s="76"/>
      <c r="B35" s="77"/>
      <c r="C35" s="78"/>
      <c r="H35" s="76">
        <f>COUNTIF(G3:G30,I35)</f>
        <v>24</v>
      </c>
      <c r="I35" s="96" t="s">
        <v>9</v>
      </c>
      <c r="J35" s="78">
        <f>SUMIF(G3:G31,I35,H3:H31)</f>
        <v>2072360</v>
      </c>
      <c r="O35" s="178" t="s">
        <v>92</v>
      </c>
      <c r="P35" s="132" t="s">
        <v>1</v>
      </c>
      <c r="Q35" s="1">
        <f>COUNTIF(G3:G6,I34)</f>
        <v>0</v>
      </c>
      <c r="R35" s="1">
        <f>COUNTIF(G3:G6,I35)</f>
        <v>4</v>
      </c>
      <c r="S35" s="1">
        <f>COUNTIF(I3:I6,K34)</f>
        <v>0</v>
      </c>
    </row>
    <row r="36" spans="1:20" ht="26.25">
      <c r="A36" s="76"/>
      <c r="B36" s="96"/>
      <c r="C36" s="78"/>
      <c r="H36" s="76">
        <f>COUNTIF(G7:G30,I36)</f>
        <v>4</v>
      </c>
      <c r="I36" s="97" t="s">
        <v>755</v>
      </c>
      <c r="J36" s="78">
        <f>SUMIF(G4:G32,I36,H4:H32)</f>
        <v>125000</v>
      </c>
      <c r="O36" s="179"/>
      <c r="P36" s="132" t="s">
        <v>2</v>
      </c>
      <c r="Q36" s="1">
        <f>SUMIF(G3:G6,I34,H3:H6)</f>
        <v>0</v>
      </c>
      <c r="R36" s="1">
        <f>SUMIF(G3:G6,I35,H3:H6)</f>
        <v>550200</v>
      </c>
      <c r="S36" s="1">
        <f>SUMIF(I3:I6,K34,J3:J6)</f>
        <v>0</v>
      </c>
    </row>
    <row r="37" spans="1:20" ht="26.25">
      <c r="A37" s="76"/>
      <c r="B37" s="97"/>
      <c r="C37" s="78"/>
      <c r="H37" s="76">
        <f>SUM(H34:H36)</f>
        <v>28</v>
      </c>
      <c r="I37" s="76" t="s">
        <v>925</v>
      </c>
      <c r="J37" s="78">
        <f>SUM(J34:J36)</f>
        <v>2197360</v>
      </c>
      <c r="O37" s="178" t="s">
        <v>4</v>
      </c>
      <c r="P37" s="132" t="s">
        <v>1</v>
      </c>
      <c r="Q37" s="1">
        <f>COUNTIF(G14:G22,I34)</f>
        <v>0</v>
      </c>
      <c r="R37" s="1">
        <f>COUNTIF(G14:G22,I35)</f>
        <v>9</v>
      </c>
      <c r="S37" s="1">
        <f>COUNTIF(G14:G22,I36)</f>
        <v>0</v>
      </c>
    </row>
    <row r="38" spans="1:20" ht="26.25">
      <c r="A38" s="76"/>
      <c r="B38" s="76"/>
      <c r="C38" s="78"/>
      <c r="O38" s="179"/>
      <c r="P38" s="132" t="s">
        <v>2</v>
      </c>
      <c r="Q38" s="1">
        <f>SUMIF(G14:G22,I34,H14:H22)</f>
        <v>0</v>
      </c>
      <c r="R38" s="1">
        <f>SUMIF(G14:G22,I35,H14:H22)</f>
        <v>741000</v>
      </c>
      <c r="S38" s="1">
        <f>SUMIF(G14:G22,I36,H14:H22)</f>
        <v>0</v>
      </c>
    </row>
    <row r="39" spans="1:20" ht="26.25">
      <c r="O39" s="178" t="s">
        <v>5</v>
      </c>
      <c r="P39" s="132" t="s">
        <v>1</v>
      </c>
      <c r="Q39" s="1">
        <f>COUNTIF(G23:G30,I34)</f>
        <v>0</v>
      </c>
      <c r="R39" s="1">
        <f>COUNTIF(G23:G30,I35)</f>
        <v>8</v>
      </c>
      <c r="S39" s="1">
        <f>COUNTIF(G23:G30,I36)</f>
        <v>0</v>
      </c>
    </row>
    <row r="40" spans="1:20" ht="26.25">
      <c r="F40" s="97" t="s">
        <v>943</v>
      </c>
      <c r="G40" s="97">
        <v>4</v>
      </c>
      <c r="H40" s="97" t="s">
        <v>982</v>
      </c>
      <c r="I40" s="97" t="s">
        <v>9</v>
      </c>
      <c r="J40" s="97">
        <f>35000+30000+30000+30000</f>
        <v>125000</v>
      </c>
      <c r="O40" s="179"/>
      <c r="P40" s="132" t="s">
        <v>2</v>
      </c>
      <c r="Q40" s="1">
        <f>SUMIF(G23:G30,I34,H23:H30)</f>
        <v>0</v>
      </c>
      <c r="R40" s="1">
        <f>SUMIF(G23:G30,I35,H23:H30)</f>
        <v>616160</v>
      </c>
      <c r="S40" s="1">
        <f>SUMIF(G23:G30,I36,H23:H30)</f>
        <v>0</v>
      </c>
      <c r="T40" s="1" t="s">
        <v>85</v>
      </c>
    </row>
    <row r="41" spans="1:20" ht="26.25">
      <c r="F41" s="97" t="s">
        <v>2</v>
      </c>
      <c r="G41" s="97">
        <v>470000</v>
      </c>
      <c r="H41" s="97"/>
      <c r="I41" s="97" t="s">
        <v>27</v>
      </c>
      <c r="J41" s="97">
        <f>145000+90000+60000+50000</f>
        <v>345000</v>
      </c>
      <c r="O41" s="178" t="s">
        <v>6</v>
      </c>
      <c r="P41" s="132" t="s">
        <v>1</v>
      </c>
      <c r="Q41" s="1">
        <v>0</v>
      </c>
      <c r="R41" s="1">
        <v>0</v>
      </c>
      <c r="S41" s="1">
        <v>0</v>
      </c>
      <c r="T41" s="59">
        <f>SUM(Q43:S43)</f>
        <v>28</v>
      </c>
    </row>
    <row r="42" spans="1:20" ht="26.25">
      <c r="J42" s="121">
        <f>SUM(J40:J41)</f>
        <v>470000</v>
      </c>
      <c r="O42" s="179"/>
      <c r="P42" s="132" t="s">
        <v>2</v>
      </c>
      <c r="Q42" s="1">
        <v>0</v>
      </c>
      <c r="R42" s="1">
        <v>0</v>
      </c>
      <c r="S42" s="1">
        <v>0</v>
      </c>
      <c r="T42" s="59">
        <f>SUM(Q44:S44)</f>
        <v>2197360</v>
      </c>
    </row>
    <row r="43" spans="1:20" ht="26.25">
      <c r="O43" s="176" t="s">
        <v>14</v>
      </c>
      <c r="P43" s="177"/>
      <c r="Q43" s="1">
        <f>SUM(Q41,Q39,Q37,Q35,Q33)</f>
        <v>0</v>
      </c>
      <c r="R43" s="1">
        <f t="shared" ref="R43:S44" si="0">SUM(R41,R39,R37,R35,R33)</f>
        <v>24</v>
      </c>
      <c r="S43" s="1">
        <f t="shared" si="0"/>
        <v>4</v>
      </c>
    </row>
    <row r="44" spans="1:20" ht="26.25">
      <c r="O44" s="176" t="s">
        <v>15</v>
      </c>
      <c r="P44" s="177"/>
      <c r="Q44" s="1">
        <f>SUM(Q42,Q40,Q38,Q36,Q34)</f>
        <v>0</v>
      </c>
      <c r="R44" s="1">
        <f t="shared" si="0"/>
        <v>2072360</v>
      </c>
      <c r="S44" s="1">
        <f t="shared" si="0"/>
        <v>125000</v>
      </c>
    </row>
  </sheetData>
  <mergeCells count="17">
    <mergeCell ref="O44:P44"/>
    <mergeCell ref="O33:O34"/>
    <mergeCell ref="O35:O36"/>
    <mergeCell ref="O37:O38"/>
    <mergeCell ref="O39:O40"/>
    <mergeCell ref="O41:O42"/>
    <mergeCell ref="O43:P43"/>
    <mergeCell ref="D23:D30"/>
    <mergeCell ref="O31:P32"/>
    <mergeCell ref="Q31:Q32"/>
    <mergeCell ref="R31:R32"/>
    <mergeCell ref="S31:S32"/>
    <mergeCell ref="B1:K1"/>
    <mergeCell ref="S2:S6"/>
    <mergeCell ref="D3:D6"/>
    <mergeCell ref="D7:D13"/>
    <mergeCell ref="D14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1"/>
  <sheetViews>
    <sheetView rightToLeft="1" topLeftCell="C1" zoomScaleNormal="100" zoomScaleSheetLayoutView="100" workbookViewId="0">
      <selection activeCell="H21" sqref="H21"/>
    </sheetView>
  </sheetViews>
  <sheetFormatPr defaultRowHeight="24.75"/>
  <cols>
    <col min="1" max="1" width="7" style="46" bestFit="1" customWidth="1"/>
    <col min="2" max="2" width="9.375" style="46" bestFit="1" customWidth="1"/>
    <col min="3" max="3" width="12.625" style="46" bestFit="1" customWidth="1"/>
    <col min="4" max="4" width="24.625" style="46" customWidth="1"/>
    <col min="5" max="5" width="12" style="46" bestFit="1" customWidth="1"/>
    <col min="6" max="6" width="10.125" style="46" bestFit="1" customWidth="1"/>
    <col min="7" max="7" width="11.375" style="46" bestFit="1" customWidth="1"/>
    <col min="8" max="8" width="21.75" style="46" customWidth="1"/>
    <col min="9" max="9" width="27.75" customWidth="1"/>
    <col min="10" max="10" width="13.625" bestFit="1" customWidth="1"/>
    <col min="11" max="11" width="14.5" customWidth="1"/>
    <col min="12" max="12" width="8.375" bestFit="1" customWidth="1"/>
  </cols>
  <sheetData>
    <row r="1" spans="1:12">
      <c r="A1" s="220" t="s">
        <v>592</v>
      </c>
      <c r="B1" s="221"/>
      <c r="C1" s="221"/>
      <c r="D1" s="221"/>
      <c r="E1" s="221"/>
      <c r="F1" s="221"/>
      <c r="G1" s="221"/>
      <c r="H1" s="221"/>
      <c r="I1" s="140"/>
      <c r="J1" s="141" t="s">
        <v>945</v>
      </c>
      <c r="K1" s="142" t="s">
        <v>946</v>
      </c>
      <c r="L1" s="142"/>
    </row>
    <row r="2" spans="1:12" ht="24">
      <c r="A2" s="143" t="s">
        <v>386</v>
      </c>
      <c r="B2" s="144" t="s">
        <v>0</v>
      </c>
      <c r="C2" s="144" t="s">
        <v>388</v>
      </c>
      <c r="D2" s="144" t="s">
        <v>593</v>
      </c>
      <c r="E2" s="145" t="s">
        <v>594</v>
      </c>
      <c r="F2" s="144" t="s">
        <v>595</v>
      </c>
      <c r="G2" s="144" t="s">
        <v>596</v>
      </c>
      <c r="H2" s="141" t="s">
        <v>597</v>
      </c>
      <c r="I2" s="146" t="s">
        <v>20</v>
      </c>
      <c r="J2" s="141"/>
      <c r="K2" s="142"/>
      <c r="L2" s="142" t="s">
        <v>962</v>
      </c>
    </row>
    <row r="3" spans="1:12">
      <c r="A3" s="44">
        <v>1</v>
      </c>
      <c r="B3" s="41" t="s">
        <v>4</v>
      </c>
      <c r="C3" s="41" t="s">
        <v>598</v>
      </c>
      <c r="D3" s="41" t="s">
        <v>599</v>
      </c>
      <c r="E3" s="45">
        <v>62500</v>
      </c>
      <c r="F3" s="41" t="s">
        <v>600</v>
      </c>
      <c r="G3" s="41" t="s">
        <v>383</v>
      </c>
      <c r="H3" s="41" t="s">
        <v>601</v>
      </c>
      <c r="I3" s="87"/>
      <c r="J3" s="83"/>
      <c r="K3" s="82"/>
      <c r="L3" s="96" t="s">
        <v>960</v>
      </c>
    </row>
    <row r="4" spans="1:12">
      <c r="A4" s="44">
        <v>2</v>
      </c>
      <c r="B4" s="41" t="s">
        <v>4</v>
      </c>
      <c r="C4" s="41" t="s">
        <v>602</v>
      </c>
      <c r="D4" s="41" t="s">
        <v>603</v>
      </c>
      <c r="E4" s="45">
        <v>40000</v>
      </c>
      <c r="F4" s="41" t="s">
        <v>604</v>
      </c>
      <c r="G4" s="41" t="s">
        <v>383</v>
      </c>
      <c r="H4" s="41" t="s">
        <v>601</v>
      </c>
      <c r="I4" s="88">
        <v>9122686142</v>
      </c>
      <c r="J4" s="83"/>
      <c r="K4" s="82"/>
      <c r="L4" s="77" t="s">
        <v>952</v>
      </c>
    </row>
    <row r="5" spans="1:12" s="121" customFormat="1">
      <c r="A5" s="133">
        <v>3</v>
      </c>
      <c r="B5" s="134" t="s">
        <v>4</v>
      </c>
      <c r="C5" s="134" t="s">
        <v>605</v>
      </c>
      <c r="D5" s="134" t="s">
        <v>606</v>
      </c>
      <c r="E5" s="135">
        <v>40000</v>
      </c>
      <c r="F5" s="134" t="s">
        <v>607</v>
      </c>
      <c r="G5" s="134" t="s">
        <v>383</v>
      </c>
      <c r="H5" s="134" t="s">
        <v>601</v>
      </c>
      <c r="I5" s="137">
        <v>9121031673</v>
      </c>
      <c r="J5" s="138"/>
      <c r="K5" s="139"/>
      <c r="L5" s="97" t="s">
        <v>959</v>
      </c>
    </row>
    <row r="6" spans="1:12" s="121" customFormat="1">
      <c r="A6" s="133">
        <v>4</v>
      </c>
      <c r="B6" s="134" t="s">
        <v>4</v>
      </c>
      <c r="C6" s="134" t="s">
        <v>608</v>
      </c>
      <c r="D6" s="134" t="s">
        <v>609</v>
      </c>
      <c r="E6" s="135">
        <v>34500</v>
      </c>
      <c r="F6" s="134" t="s">
        <v>610</v>
      </c>
      <c r="G6" s="134" t="s">
        <v>383</v>
      </c>
      <c r="H6" s="134" t="s">
        <v>601</v>
      </c>
      <c r="I6" s="137">
        <v>9121658233</v>
      </c>
      <c r="J6" s="138">
        <v>34500</v>
      </c>
      <c r="K6" s="139" t="s">
        <v>986</v>
      </c>
      <c r="L6" s="97" t="s">
        <v>959</v>
      </c>
    </row>
    <row r="7" spans="1:12">
      <c r="A7" s="44">
        <v>5</v>
      </c>
      <c r="B7" s="41" t="s">
        <v>4</v>
      </c>
      <c r="C7" s="41" t="s">
        <v>611</v>
      </c>
      <c r="D7" s="41" t="s">
        <v>612</v>
      </c>
      <c r="E7" s="45">
        <v>30000</v>
      </c>
      <c r="F7" s="41" t="s">
        <v>613</v>
      </c>
      <c r="G7" s="41" t="s">
        <v>383</v>
      </c>
      <c r="H7" s="41" t="s">
        <v>601</v>
      </c>
      <c r="I7" s="88"/>
      <c r="J7" s="83"/>
      <c r="K7" s="82"/>
      <c r="L7" s="77" t="s">
        <v>952</v>
      </c>
    </row>
    <row r="8" spans="1:12">
      <c r="A8" s="44">
        <v>6</v>
      </c>
      <c r="B8" s="41" t="s">
        <v>4</v>
      </c>
      <c r="C8" s="41" t="s">
        <v>611</v>
      </c>
      <c r="D8" s="41" t="s">
        <v>614</v>
      </c>
      <c r="E8" s="45">
        <v>29000</v>
      </c>
      <c r="F8" s="41" t="s">
        <v>615</v>
      </c>
      <c r="G8" s="41" t="s">
        <v>383</v>
      </c>
      <c r="H8" s="41" t="s">
        <v>601</v>
      </c>
      <c r="I8" s="88">
        <v>9121031673</v>
      </c>
      <c r="J8" s="83"/>
      <c r="K8" s="82"/>
      <c r="L8" s="96" t="s">
        <v>960</v>
      </c>
    </row>
    <row r="9" spans="1:12">
      <c r="A9" s="44">
        <v>7</v>
      </c>
      <c r="B9" s="41" t="s">
        <v>4</v>
      </c>
      <c r="C9" s="41" t="s">
        <v>616</v>
      </c>
      <c r="D9" s="41" t="s">
        <v>947</v>
      </c>
      <c r="E9" s="45">
        <v>38000</v>
      </c>
      <c r="F9" s="41" t="s">
        <v>617</v>
      </c>
      <c r="G9" s="41" t="s">
        <v>383</v>
      </c>
      <c r="H9" s="41" t="s">
        <v>601</v>
      </c>
      <c r="I9" s="88">
        <v>912114313</v>
      </c>
      <c r="J9" s="83"/>
      <c r="K9" s="82"/>
      <c r="L9" s="77" t="s">
        <v>952</v>
      </c>
    </row>
    <row r="10" spans="1:12">
      <c r="A10" s="44">
        <v>8</v>
      </c>
      <c r="B10" s="41" t="s">
        <v>4</v>
      </c>
      <c r="C10" s="41" t="s">
        <v>618</v>
      </c>
      <c r="D10" s="41" t="s">
        <v>619</v>
      </c>
      <c r="E10" s="45">
        <v>32200</v>
      </c>
      <c r="F10" s="41"/>
      <c r="G10" s="41" t="s">
        <v>383</v>
      </c>
      <c r="H10" s="41" t="s">
        <v>601</v>
      </c>
      <c r="I10" s="88">
        <v>9121696053</v>
      </c>
      <c r="J10" s="83"/>
      <c r="K10" s="82"/>
      <c r="L10" s="77" t="s">
        <v>952</v>
      </c>
    </row>
    <row r="11" spans="1:12">
      <c r="A11" s="44">
        <v>1</v>
      </c>
      <c r="B11" s="41" t="s">
        <v>5</v>
      </c>
      <c r="C11" s="41" t="s">
        <v>620</v>
      </c>
      <c r="D11" s="41" t="s">
        <v>621</v>
      </c>
      <c r="E11" s="45">
        <v>59000</v>
      </c>
      <c r="F11" s="41" t="s">
        <v>171</v>
      </c>
      <c r="G11" s="41" t="s">
        <v>383</v>
      </c>
      <c r="H11" s="41" t="s">
        <v>601</v>
      </c>
      <c r="I11" s="88">
        <f>I9</f>
        <v>912114313</v>
      </c>
      <c r="J11" s="83"/>
      <c r="K11" s="82"/>
      <c r="L11" s="77" t="s">
        <v>952</v>
      </c>
    </row>
    <row r="12" spans="1:12" s="121" customFormat="1">
      <c r="A12" s="133">
        <v>2</v>
      </c>
      <c r="B12" s="134" t="s">
        <v>5</v>
      </c>
      <c r="C12" s="134" t="s">
        <v>620</v>
      </c>
      <c r="D12" s="134" t="s">
        <v>622</v>
      </c>
      <c r="E12" s="135">
        <v>40250</v>
      </c>
      <c r="F12" s="136"/>
      <c r="G12" s="134" t="s">
        <v>383</v>
      </c>
      <c r="H12" s="134" t="s">
        <v>601</v>
      </c>
      <c r="I12" s="137"/>
      <c r="J12" s="138"/>
      <c r="K12" s="139"/>
      <c r="L12" s="97" t="s">
        <v>959</v>
      </c>
    </row>
    <row r="13" spans="1:12">
      <c r="A13" s="44">
        <v>3</v>
      </c>
      <c r="B13" s="41" t="s">
        <v>5</v>
      </c>
      <c r="C13" s="41" t="s">
        <v>623</v>
      </c>
      <c r="D13" s="41" t="s">
        <v>624</v>
      </c>
      <c r="E13" s="45">
        <v>26000</v>
      </c>
      <c r="F13" s="41" t="s">
        <v>625</v>
      </c>
      <c r="G13" s="41" t="s">
        <v>383</v>
      </c>
      <c r="H13" s="41" t="s">
        <v>601</v>
      </c>
      <c r="I13" s="88" t="s">
        <v>659</v>
      </c>
      <c r="J13" s="83"/>
      <c r="K13" s="82"/>
      <c r="L13" s="77" t="s">
        <v>952</v>
      </c>
    </row>
    <row r="14" spans="1:12" ht="32.25" customHeight="1">
      <c r="A14" s="44">
        <v>4</v>
      </c>
      <c r="B14" s="41" t="s">
        <v>5</v>
      </c>
      <c r="C14" s="41" t="s">
        <v>626</v>
      </c>
      <c r="D14" s="41" t="s">
        <v>627</v>
      </c>
      <c r="E14" s="45">
        <v>34000</v>
      </c>
      <c r="F14" s="41" t="s">
        <v>224</v>
      </c>
      <c r="G14" s="41" t="s">
        <v>383</v>
      </c>
      <c r="H14" s="41" t="s">
        <v>601</v>
      </c>
      <c r="I14" s="88" t="s">
        <v>966</v>
      </c>
      <c r="J14" s="83"/>
      <c r="K14" s="82"/>
      <c r="L14" s="96" t="s">
        <v>960</v>
      </c>
    </row>
    <row r="15" spans="1:12">
      <c r="A15" s="44">
        <v>5</v>
      </c>
      <c r="B15" s="41" t="s">
        <v>5</v>
      </c>
      <c r="C15" s="41" t="s">
        <v>620</v>
      </c>
      <c r="D15" s="41" t="s">
        <v>628</v>
      </c>
      <c r="E15" s="45">
        <v>15000</v>
      </c>
      <c r="F15" s="41" t="s">
        <v>212</v>
      </c>
      <c r="G15" s="41" t="s">
        <v>383</v>
      </c>
      <c r="H15" s="41" t="s">
        <v>601</v>
      </c>
      <c r="I15" s="88"/>
      <c r="J15" s="83"/>
      <c r="K15" s="82"/>
      <c r="L15" s="96" t="s">
        <v>960</v>
      </c>
    </row>
    <row r="16" spans="1:12">
      <c r="E16" s="46">
        <f>SUM(E3:E15)</f>
        <v>480450</v>
      </c>
    </row>
    <row r="18" spans="8:10">
      <c r="H18" s="76">
        <f>SUMIF(L3:L15,L4,E3:E15)</f>
        <v>225200</v>
      </c>
      <c r="I18" s="77" t="s">
        <v>952</v>
      </c>
      <c r="J18" s="78">
        <f>COUNTIF(L3:L15,I18)</f>
        <v>6</v>
      </c>
    </row>
    <row r="19" spans="8:10">
      <c r="H19" s="76">
        <f>SUMIF(L3:L15,I19,E3:E15)</f>
        <v>140500</v>
      </c>
      <c r="I19" s="96" t="s">
        <v>960</v>
      </c>
      <c r="J19" s="78">
        <f>COUNTIF(L3:L15,I19)</f>
        <v>4</v>
      </c>
    </row>
    <row r="20" spans="8:10">
      <c r="H20" s="76">
        <f>SUMIF(L3:L15,I20,E3:E15)</f>
        <v>114750</v>
      </c>
      <c r="I20" s="97" t="s">
        <v>959</v>
      </c>
      <c r="J20" s="78">
        <f>COUNTIF(L4:L15,I20)</f>
        <v>3</v>
      </c>
    </row>
    <row r="21" spans="8:10">
      <c r="H21" s="76">
        <f>SUM(H18:H20)</f>
        <v>480450</v>
      </c>
      <c r="I21" s="76" t="s">
        <v>925</v>
      </c>
      <c r="J21" s="78">
        <f>SUM(J18:J20)</f>
        <v>13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آمار کلی</vt:lpstr>
      <vt:lpstr>اشتهارد گوشتی</vt:lpstr>
      <vt:lpstr>کرج گوشتی</vt:lpstr>
      <vt:lpstr>ساوجبلاغ گوشتی</vt:lpstr>
      <vt:lpstr>گوشتی نظراباد</vt:lpstr>
      <vt:lpstr>گوشتی طالقان</vt:lpstr>
      <vt:lpstr>تفکیک تخم گذار</vt:lpstr>
      <vt:lpstr>پولت</vt:lpstr>
      <vt:lpstr>مادر گوشتی</vt:lpstr>
      <vt:lpstr>مادر تخمگذار</vt:lpstr>
      <vt:lpstr>جوجه کشی</vt:lpstr>
      <vt:lpstr>شترمرغ 1</vt:lpstr>
      <vt:lpstr>بوقلمون</vt:lpstr>
      <vt:lpstr>'اشتهارد گوشتی'!Print_Area</vt:lpstr>
      <vt:lpstr>'آمار کلی'!Print_Area</vt:lpstr>
      <vt:lpstr>بوقلمون!Print_Area</vt:lpstr>
      <vt:lpstr>'ساوجبلاغ گوشتی'!Print_Area</vt:lpstr>
      <vt:lpstr>'کرج گوشتی'!Print_Area</vt:lpstr>
      <vt:lpstr>'مادر گوشتی'!Print_Area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f.farzannia</dc:creator>
  <cp:lastModifiedBy>f.farzannia</cp:lastModifiedBy>
  <cp:lastPrinted>2013-03-16T08:30:36Z</cp:lastPrinted>
  <dcterms:created xsi:type="dcterms:W3CDTF">2012-06-23T03:12:20Z</dcterms:created>
  <dcterms:modified xsi:type="dcterms:W3CDTF">2013-03-16T09:12:44Z</dcterms:modified>
</cp:coreProperties>
</file>